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6" sheetId="7" r:id="rId7"/>
    <sheet name="СТ-ТС.27" sheetId="8" r:id="rId8"/>
    <sheet name="Ссылки на публикации" sheetId="9" r:id="rId9"/>
    <sheet name="Проверка" sheetId="10" r:id="rId10"/>
  </sheets>
  <definedNames>
    <definedName name="_xlfn.IFERROR" hidden="1">#NAME?</definedName>
    <definedName name="B_FIO">'Титульный'!$F$33</definedName>
    <definedName name="B_POST">'Титульный'!$F$34</definedName>
    <definedName name="CHECK_RNG">'Проверка'!$E$12:$G$13</definedName>
    <definedName name="ChTitArr">'TSheet'!$B$16:$B$33</definedName>
    <definedName name="COMPANY">'Титульный'!$F$14</definedName>
    <definedName name="EXE_EMAIL">'Титульный'!$F$40</definedName>
    <definedName name="EXE_FIO">'Титульный'!$F$37</definedName>
    <definedName name="EXE_PHONE">'Титульный'!$F$39</definedName>
    <definedName name="EXE_POST">'Титульный'!$F$38</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'SheetOrgReestr'!$A$2:$E$178</definedName>
    <definedName name="METHOD">'TSheet'!$L$2:$L$5</definedName>
    <definedName name="OR_REFRESH_DATE" localSheetId="5">'Титульный'!$F$12</definedName>
    <definedName name="ORG_REESTR_TEMP_LIST">'OrgReestrTemp'!$A$2:$E$23</definedName>
    <definedName name="PAddress">'Титульный'!$F$30</definedName>
    <definedName name="PARAM">'TSheet'!$N$2:$N$9</definedName>
    <definedName name="PCOMPANY" localSheetId="0">'TSheet'!$C$6</definedName>
    <definedName name="PF">'Титульный'!$F$18</definedName>
    <definedName name="PLANFACT">'TSheet'!$G$2:$G$4</definedName>
    <definedName name="PPERIOD" localSheetId="0">'TSheet'!$C$7</definedName>
    <definedName name="PPERIOD2">'TSheet'!$C$8</definedName>
    <definedName name="PPF" localSheetId="0">'TSheet'!$C$9</definedName>
    <definedName name="PSPHERE" localSheetId="0">'TSheet'!$C$5</definedName>
    <definedName name="PUBL">'TSheet'!$P$2:$P$3</definedName>
    <definedName name="ShChkRng">'TSheet'!$I$2:$I$11</definedName>
    <definedName name="T_PUBL">'Титульный'!$F$26</definedName>
    <definedName name="UAddress">'Титульный'!$F$29</definedName>
    <definedName name="VERSION">'TSheet'!$C$4</definedName>
    <definedName name="YEAR_PERIOD">'Титульный'!$F$23</definedName>
    <definedName name="Год" localSheetId="5">'TSheet'!$E$2:$E$10</definedName>
    <definedName name="Год">'TSheet'!$E$2:$E$10</definedName>
    <definedName name="Месяц">'TSheet'!$F$2:$F$13</definedName>
    <definedName name="_xlnm.Print_Area" localSheetId="4">'Инструкция'!$D$4:$H$33</definedName>
    <definedName name="_xlnm.Print_Area" localSheetId="8">'Ссылки на публикации'!$D$4:$J$23</definedName>
    <definedName name="_xlnm.Print_Area" localSheetId="6">'СТ-ТС.26'!$D$4:$H$18</definedName>
    <definedName name="_xlnm.Print_Area" localSheetId="7">'СТ-ТС.27'!$D$4:$I$27</definedName>
    <definedName name="_xlnm.Print_Area" localSheetId="5">'Титульный'!$D$4:$H$41</definedName>
  </definedNames>
  <calcPr fullCalcOnLoad="1"/>
</workbook>
</file>

<file path=xl/sharedStrings.xml><?xml version="1.0" encoding="utf-8"?>
<sst xmlns="http://schemas.openxmlformats.org/spreadsheetml/2006/main" count="774" uniqueCount="506">
  <si>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</si>
  <si>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</si>
  <si>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</si>
  <si>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</si>
  <si>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</si>
  <si>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</si>
  <si>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</si>
  <si>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</si>
  <si>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</si>
  <si>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</si>
  <si>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</si>
  <si>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</si>
  <si>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</si>
  <si>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</si>
  <si>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</si>
  <si>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</si>
  <si>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</si>
  <si>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</si>
  <si>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</si>
  <si>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</si>
  <si>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</si>
  <si>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</si>
  <si>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</si>
  <si>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</si>
  <si>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</si>
  <si>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</si>
  <si>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</si>
  <si>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</si>
  <si>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</si>
  <si>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</si>
  <si>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</si>
  <si>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</si>
  <si>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</si>
  <si>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</si>
  <si>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</si>
  <si>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</si>
  <si>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</si>
  <si>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</si>
  <si>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</si>
  <si>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</si>
  <si>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</si>
  <si>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</si>
  <si>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</si>
  <si>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</si>
  <si>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</si>
  <si>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</si>
  <si>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</si>
  <si>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</si>
  <si>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</si>
  <si>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</si>
  <si>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</si>
  <si>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</si>
  <si>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</si>
  <si>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</si>
  <si>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</si>
  <si>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</si>
  <si>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</si>
  <si>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</si>
  <si>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</si>
  <si>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</si>
  <si>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</si>
  <si>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</si>
  <si>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</si>
  <si>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</si>
  <si>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</si>
  <si>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</si>
  <si>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</si>
  <si>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</si>
  <si>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</si>
  <si>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</si>
  <si>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</si>
  <si>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</si>
  <si>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</si>
  <si>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</si>
  <si>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</si>
  <si>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</si>
  <si>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</si>
  <si>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</si>
  <si>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</si>
  <si>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</si>
  <si>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</si>
  <si>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</si>
  <si>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</si>
  <si>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</si>
  <si>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</si>
  <si>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</si>
  <si>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</si>
  <si>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</si>
  <si>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</si>
  <si>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</si>
  <si>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</si>
  <si>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</si>
  <si>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</si>
  <si>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</si>
  <si>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</si>
  <si>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</si>
  <si>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</si>
  <si>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</si>
  <si>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</si>
  <si>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</si>
  <si>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</si>
  <si>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</si>
  <si>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</si>
  <si>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</si>
  <si>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</si>
  <si>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</si>
  <si>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</si>
  <si>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</si>
  <si>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</si>
  <si>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</si>
  <si>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</si>
  <si>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</si>
  <si>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</si>
  <si>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</si>
  <si>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</si>
  <si>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</si>
  <si>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</si>
  <si>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</si>
  <si>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</si>
  <si>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</si>
  <si>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</si>
  <si>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</si>
  <si>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</si>
  <si>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</si>
  <si>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</si>
  <si>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</si>
  <si>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</si>
  <si>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</si>
  <si>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</si>
  <si>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</si>
  <si>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</si>
  <si>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</si>
  <si>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</si>
  <si>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</si>
  <si>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</si>
  <si>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</si>
  <si>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</si>
  <si>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</si>
  <si>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</si>
  <si>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</si>
  <si>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</si>
  <si>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</si>
  <si>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</si>
  <si>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</si>
  <si>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</si>
  <si>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</si>
  <si>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</si>
  <si>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</si>
  <si>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</si>
  <si>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</si>
  <si>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</si>
  <si>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</si>
  <si>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</si>
  <si>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</si>
  <si>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</si>
  <si>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</si>
  <si>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</si>
  <si>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</si>
  <si>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</si>
  <si>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</si>
  <si>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</si>
  <si>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</si>
  <si>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</si>
  <si>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</si>
  <si>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</si>
  <si>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</si>
  <si>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</si>
  <si>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</si>
  <si>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</si>
  <si>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</si>
  <si>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</si>
  <si>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</si>
  <si>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</si>
  <si>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</si>
  <si>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</si>
  <si>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</si>
  <si>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</si>
  <si>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</si>
  <si>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</si>
  <si>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</si>
  <si>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</si>
  <si>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</si>
  <si>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</si>
  <si>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</si>
  <si>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</si>
  <si>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</si>
  <si>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</si>
  <si>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</si>
  <si>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</si>
  <si>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</si>
  <si>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</si>
  <si>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</si>
  <si>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</si>
  <si>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</si>
  <si>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</si>
  <si>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</si>
  <si>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</si>
  <si>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</si>
  <si>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</si>
  <si>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</si>
  <si>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</si>
  <si>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</si>
  <si>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</si>
  <si>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</si>
  <si>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</si>
  <si>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</si>
  <si>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</si>
  <si>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</si>
  <si>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</si>
  <si>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</si>
  <si>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</si>
  <si>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</si>
  <si>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</si>
  <si>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</si>
  <si>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</si>
  <si>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</si>
  <si>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</si>
  <si>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</si>
  <si>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</si>
  <si>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</si>
  <si>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</si>
  <si>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</si>
  <si>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</si>
  <si>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</si>
  <si>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</si>
  <si>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</si>
  <si>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</si>
  <si>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</si>
  <si>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</si>
  <si>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</si>
  <si>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</si>
  <si>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</si>
  <si>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</si>
  <si>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</si>
  <si>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</si>
  <si>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</si>
  <si>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</si>
  <si>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</si>
  <si>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</si>
  <si>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</si>
  <si>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</si>
  <si>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</si>
  <si>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</si>
  <si>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</si>
  <si>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</si>
  <si>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</si>
  <si>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</si>
  <si>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</si>
  <si>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</si>
  <si>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</si>
  <si>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</si>
  <si>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</si>
  <si>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</si>
  <si>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</si>
  <si>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</si>
  <si>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</si>
  <si>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</si>
  <si>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</si>
  <si>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</si>
  <si>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</si>
  <si>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</si>
  <si>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</si>
  <si>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</si>
  <si>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</si>
  <si>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</si>
  <si>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</si>
  <si>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</si>
  <si>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</si>
  <si>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</si>
  <si>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</si>
  <si>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</si>
  <si>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</si>
  <si>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</si>
  <si>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</si>
  <si>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</si>
  <si>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</si>
  <si>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</si>
  <si>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</si>
  <si>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</si>
  <si>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</si>
  <si>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</si>
  <si>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</si>
  <si>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</si>
  <si>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</si>
  <si>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</si>
  <si>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</si>
  <si>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</si>
  <si>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</si>
  <si>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</si>
  <si>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</si>
  <si>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</si>
  <si>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</si>
  <si>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</si>
  <si>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</si>
  <si>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</si>
  <si>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</si>
  <si>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</si>
  <si>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</si>
  <si>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</si>
  <si>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</si>
  <si>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</si>
  <si>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</si>
  <si>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</si>
  <si>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</si>
  <si>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</si>
  <si>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</si>
  <si>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</si>
  <si>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</si>
  <si>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</si>
  <si>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</si>
  <si>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</si>
  <si>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</si>
  <si>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Вид деятельности</t>
  </si>
  <si>
    <t>KIND_ACTIVITY</t>
  </si>
  <si>
    <t>Ссылки на публикации</t>
  </si>
  <si>
    <t>Наименование источника</t>
  </si>
  <si>
    <t>Дата размещения информации</t>
  </si>
  <si>
    <t>WARM.OPENINFO.PLAN.4.178</t>
  </si>
  <si>
    <t>Информация о предложении регулируемой организациии об установлении цен (тарифов) в сфере теплоснабжения</t>
  </si>
  <si>
    <t>СТ-ТС.26</t>
  </si>
  <si>
    <t>СТ-ТС.27</t>
  </si>
  <si>
    <t>Информация по форме раскрывается в течение 10 календарных дней с момента подачи регулируемой организацией заявления об установлении цен (тарифов) в сфере теплоснабжения в орган исполнительной власти субъекта Российской Федерации в области государственного регулирования цен (тарифов)</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</si>
  <si>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
</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</si>
  <si>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</si>
  <si>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</si>
  <si>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Сведения о планировании закупочных процедур и результатах их проведения</t>
  </si>
  <si>
    <t>Сведения о результатах проведения закупочных процедур</t>
  </si>
  <si>
    <t xml:space="preserve">Информация о предложении регулируемой организациии об установлении цен (тарифов) в сфере теплоснабжения на очередной расчетный период регулирования*
</t>
  </si>
  <si>
    <t>Предлагаемый метод регулирования</t>
  </si>
  <si>
    <t>Расчетная величина цен (тарифов)</t>
  </si>
  <si>
    <t>Срок действия цен (тарифов)</t>
  </si>
  <si>
    <t>Долгосрочные параметры регулирования (в случае если их установление предусмотрено выбранным методом регулирования</t>
  </si>
  <si>
    <t>6.</t>
  </si>
  <si>
    <t>Годовой объем полезного отпуска тепловой энергии (теплоносителя)</t>
  </si>
  <si>
    <t>7.</t>
  </si>
  <si>
    <t>Размер экономически обоснованых расходов, не учтенных при регулировании тарифов в предыдущий период регулирования (при их наличии), определенный в соответствии с законодательство Российской Федерации</t>
  </si>
  <si>
    <t xml:space="preserve"> </t>
  </si>
  <si>
    <t xml:space="preserve">Базовый уровень операционных расходов регулируемой организации (Базовый уровень расходов регулируемой организации при методе сравнения аналогов) </t>
  </si>
  <si>
    <t>Индекс эффективности операционных расходов (индекс снижения расходов при методе сравнения аналогов)</t>
  </si>
  <si>
    <t xml:space="preserve">Норматив чистого оборотного капитала (в процентах) </t>
  </si>
  <si>
    <t xml:space="preserve">Норма доходности инвестированного капитала </t>
  </si>
  <si>
    <t xml:space="preserve">Размер инвестированного капитала </t>
  </si>
  <si>
    <t xml:space="preserve">Срок возврата инвестированного капитала </t>
  </si>
  <si>
    <t>Уровень надежности теплоснабжения</t>
  </si>
  <si>
    <t xml:space="preserve">Показатели энергосбережения и энергетической эффективности </t>
  </si>
  <si>
    <t>PARAM</t>
  </si>
  <si>
    <t>5.</t>
  </si>
  <si>
    <t>Необходимая валовая выручка на соответствующий период (с разбивкой по годам)</t>
  </si>
  <si>
    <t>Период регулирования</t>
  </si>
  <si>
    <t>Предложение организации</t>
  </si>
  <si>
    <t>Признаки</t>
  </si>
  <si>
    <t>Публикация</t>
  </si>
  <si>
    <t>На сайте регулирующего органа</t>
  </si>
  <si>
    <t>Размещение в сети Интернет:</t>
  </si>
  <si>
    <t>Адрес сайта в сети Интернет</t>
  </si>
  <si>
    <t>Добавить источник публикации</t>
  </si>
  <si>
    <t>PUBL</t>
  </si>
  <si>
    <t>На официальном сайте организации</t>
  </si>
  <si>
    <t>T_PUBL</t>
  </si>
  <si>
    <t>F14</t>
  </si>
  <si>
    <t>G14</t>
  </si>
  <si>
    <t>H14</t>
  </si>
  <si>
    <t>Удалить</t>
  </si>
  <si>
    <t>Реквизиты источника</t>
  </si>
  <si>
    <t>с</t>
  </si>
  <si>
    <t>по</t>
  </si>
  <si>
    <t>Методы регулирования</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</si>
  <si>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</si>
  <si>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</si>
  <si>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</si>
  <si>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</si>
  <si>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Версия 1.0</t>
  </si>
  <si>
    <t>Информация по форме раскрывается регулируемой организацией не позднее 10 календарных дней с момента подачи регулируемой организацией заявления об установлении цен (тарифов) на очередной расчетный период регулирования</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</si>
  <si>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</si>
  <si>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</si>
  <si>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</si>
  <si>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</si>
  <si>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</si>
  <si>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</si>
  <si>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</si>
  <si>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</si>
  <si>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</si>
  <si>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</si>
  <si>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</si>
  <si>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</si>
  <si>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</si>
  <si>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</si>
  <si>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</si>
  <si>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</si>
  <si>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</si>
  <si>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</si>
  <si>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</si>
  <si>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</si>
  <si>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</si>
  <si>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</si>
  <si>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</si>
  <si>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</si>
  <si>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</si>
  <si>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</si>
  <si>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</si>
  <si>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</si>
  <si>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</si>
  <si>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</si>
  <si>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</si>
  <si>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</si>
  <si>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</si>
  <si>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</si>
  <si>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</si>
  <si>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</si>
  <si>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</si>
  <si>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</si>
  <si>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</si>
  <si>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</si>
  <si>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</si>
  <si>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</si>
  <si>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</si>
  <si>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</si>
  <si>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</si>
  <si>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</si>
  <si>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</si>
  <si>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</si>
  <si>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</si>
  <si>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</si>
  <si>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</si>
  <si>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</si>
  <si>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</si>
  <si>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</si>
  <si>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</si>
  <si>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</si>
  <si>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</si>
  <si>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</si>
  <si>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</si>
  <si>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</si>
  <si>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</si>
  <si>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</si>
  <si>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</si>
  <si>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</si>
  <si>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</si>
  <si>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</si>
  <si>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</si>
  <si>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</si>
  <si>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</si>
  <si>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</si>
  <si>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</si>
  <si>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</si>
  <si>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</si>
  <si>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</si>
  <si>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</si>
  <si>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</si>
  <si>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</si>
  <si>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</si>
  <si>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</si>
  <si>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</si>
  <si>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</si>
  <si>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</si>
  <si>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</si>
  <si>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</si>
  <si>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</si>
  <si>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</si>
  <si>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</si>
  <si>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</si>
  <si>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</si>
  <si>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</si>
  <si>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</si>
  <si>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</si>
  <si>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</si>
  <si>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</si>
  <si>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</si>
  <si>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</si>
  <si>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</si>
  <si>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</si>
  <si>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</si>
  <si>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</si>
  <si>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</si>
  <si>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</si>
  <si>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</si>
  <si>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</si>
  <si>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</si>
  <si>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</si>
  <si>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</si>
  <si>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</si>
  <si>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</si>
  <si>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</si>
  <si>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</si>
  <si>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</si>
  <si>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</si>
  <si>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</si>
  <si>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</si>
  <si>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</si>
  <si>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</si>
  <si>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11:28:41</t>
  </si>
  <si>
    <t>Прозводство тепловой энергии, Передача тепловой энергии</t>
  </si>
  <si>
    <t>194044, Санкт-Петербург, ул. Гельсингфорсская, д.4, корп.1</t>
  </si>
  <si>
    <t>Аврутов Евгений Александрович</t>
  </si>
  <si>
    <t>генеральный директор</t>
  </si>
  <si>
    <t>Сергеевская Ирина викторовна</t>
  </si>
  <si>
    <t>экономист по учету и планированию</t>
  </si>
  <si>
    <t>(812) 333-03-71</t>
  </si>
  <si>
    <t>ira@dkvn-spb.ru</t>
  </si>
  <si>
    <t>нет</t>
  </si>
  <si>
    <t>Сайт Комитета по тарифам Санкт-Петербурга</t>
  </si>
  <si>
    <t>http://www.tarifspb.ru</t>
  </si>
  <si>
    <t>Действие Федерального закона от 18 июля 2011 г. № 223‑ФЗ «О закупках товаров, работ, услуг отдельными видами юридических лиц» на ЗАО "КЗ. СЦС" не распространяется в силу п.2.1. указанного закона.</t>
  </si>
  <si>
    <t xml:space="preserve">Договоры по обслуживанию регулируемого вида деятельности, заключены в основном до вступления в силу Федерального закона от 18.07.2011г. №223-ФЗ "О закупках товаров...". </t>
  </si>
  <si>
    <t>В соответствии с нормами  Федерального закона от 18 июля 2011 г. № 223-ФЗ "О закупках товаров..." закупочные процедуры не проводились (п. 2.1. Закона)</t>
  </si>
  <si>
    <t>1531,84 тыс. руб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</si>
</sst>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5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solid">
        <fgColor indexed="43"/>
        <bgColor indexed="64"/>
      </patternFill>
    </fill>
    <fill>
      <patternFill patternType="gray0625">
        <fgColor indexed="55"/>
      </patternFill>
    </fill>
    <fill>
      <patternFill patternType="solid">
        <fgColor indexed="41"/>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thin">
        <color indexed="55"/>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border>
    <border>
      <left style="medium"/>
      <right>
        <color indexed="63"/>
      </right>
      <top style="medium"/>
      <bottom style="thin"/>
    </border>
    <border>
      <left style="thin"/>
      <right style="thin"/>
      <top/>
      <bottom style="thin"/>
    </border>
    <border>
      <left style="thin"/>
      <right style="thin"/>
      <top>
        <color indexed="63"/>
      </top>
      <bottom style="medium"/>
    </border>
    <border>
      <left style="medium"/>
      <right>
        <color indexed="63"/>
      </right>
      <top style="thin"/>
      <bottom style="thin"/>
    </border>
    <border>
      <left>
        <color indexed="63"/>
      </left>
      <right style="medium"/>
      <top>
        <color indexed="63"/>
      </top>
      <bottom style="thin"/>
    </border>
    <border>
      <left/>
      <right>
        <color indexed="63"/>
      </right>
      <top style="thin"/>
      <bottom>
        <color indexed="63"/>
      </bottom>
    </border>
    <border>
      <left style="thin"/>
      <right style="medium"/>
      <top style="thin"/>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right>
        <color indexed="63"/>
      </right>
      <top style="thin">
        <color indexed="23"/>
      </top>
      <bottom style="thin">
        <color indexed="23"/>
      </bottom>
    </border>
    <border>
      <left style="hair">
        <color indexed="23"/>
      </left>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right/>
      <top style="medium"/>
      <bottom style="thin"/>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style="medium"/>
      <top style="thin"/>
      <bottom style="medium"/>
    </border>
    <border>
      <left style="thin"/>
      <right style="medium"/>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48"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4" fillId="32" borderId="0" applyNumberFormat="0" applyBorder="0" applyAlignment="0" applyProtection="0"/>
  </cellStyleXfs>
  <cellXfs count="316">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1" applyFont="1" applyFill="1" applyBorder="1" applyAlignment="1" applyProtection="1">
      <alignment horizontal="right" vertical="center" wrapText="1"/>
      <protection/>
    </xf>
    <xf numFmtId="0" fontId="13" fillId="33"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3" borderId="0" xfId="61" applyFont="1" applyFill="1" applyBorder="1" applyAlignment="1" applyProtection="1">
      <alignment vertical="center" wrapText="1"/>
      <protection/>
    </xf>
    <xf numFmtId="0" fontId="1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3" fillId="34" borderId="0" xfId="59" applyNumberFormat="1" applyFont="1" applyFill="1" applyAlignment="1" applyProtection="1">
      <alignment vertical="center" wrapText="1"/>
      <protection/>
    </xf>
    <xf numFmtId="0" fontId="13" fillId="34" borderId="0" xfId="59" applyFont="1" applyFill="1" applyAlignment="1" applyProtection="1">
      <alignment horizontal="left" vertical="center" wrapText="1"/>
      <protection/>
    </xf>
    <xf numFmtId="0" fontId="13" fillId="34" borderId="0" xfId="59" applyFont="1" applyFill="1" applyAlignment="1" applyProtection="1">
      <alignment vertical="center" wrapText="1"/>
      <protection/>
    </xf>
    <xf numFmtId="0" fontId="13" fillId="34" borderId="0" xfId="59" applyFont="1" applyFill="1" applyBorder="1" applyAlignment="1" applyProtection="1">
      <alignment vertical="center" wrapText="1"/>
      <protection/>
    </xf>
    <xf numFmtId="49" fontId="13" fillId="34" borderId="0" xfId="62" applyNumberFormat="1" applyFont="1" applyFill="1" applyBorder="1" applyAlignment="1" applyProtection="1">
      <alignment horizontal="left" vertical="center" wrapText="1"/>
      <protection/>
    </xf>
    <xf numFmtId="0" fontId="13"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5" borderId="15" xfId="62" applyNumberFormat="1" applyFont="1" applyFill="1" applyBorder="1" applyAlignment="1" applyProtection="1">
      <alignment horizontal="center" vertical="center" wrapText="1"/>
      <protection/>
    </xf>
    <xf numFmtId="0" fontId="6" fillId="35" borderId="16" xfId="62" applyNumberFormat="1" applyFont="1" applyFill="1" applyBorder="1" applyAlignment="1" applyProtection="1">
      <alignment horizontal="center" vertical="center" wrapText="1"/>
      <protection/>
    </xf>
    <xf numFmtId="0" fontId="6" fillId="35" borderId="17" xfId="62"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2" applyNumberFormat="1" applyFont="1" applyFill="1" applyBorder="1" applyAlignment="1" applyProtection="1">
      <alignment horizontal="right" vertical="center" wrapText="1" indent="1"/>
      <protection/>
    </xf>
    <xf numFmtId="49" fontId="5" fillId="35" borderId="17" xfId="62"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8" fillId="35"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12" fillId="0" borderId="35"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39" borderId="10" xfId="0" applyNumberFormat="1" applyFill="1" applyBorder="1" applyAlignment="1" applyProtection="1">
      <alignment horizontal="left" vertical="top" wrapText="1" indent="1"/>
      <protection locked="0"/>
    </xf>
    <xf numFmtId="0" fontId="10" fillId="40" borderId="45" xfId="42" applyFont="1" applyFill="1" applyBorder="1" applyAlignment="1" applyProtection="1">
      <alignment horizontal="center" vertical="top" wrapText="1"/>
      <protection locked="0"/>
    </xf>
    <xf numFmtId="0" fontId="10" fillId="40" borderId="46" xfId="42" applyFont="1" applyFill="1" applyBorder="1" applyAlignment="1" applyProtection="1">
      <alignment horizontal="center" vertical="top" wrapText="1"/>
      <protection locked="0"/>
    </xf>
    <xf numFmtId="0" fontId="10" fillId="40" borderId="47" xfId="42" applyFont="1" applyFill="1" applyBorder="1" applyAlignment="1" applyProtection="1">
      <alignment horizontal="center" vertical="top" wrapText="1"/>
      <protection locked="0"/>
    </xf>
    <xf numFmtId="0" fontId="0" fillId="0" borderId="48"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49" xfId="0" applyFill="1" applyBorder="1" applyAlignment="1" applyProtection="1">
      <alignment vertical="center" wrapText="1"/>
      <protection/>
    </xf>
    <xf numFmtId="0" fontId="0" fillId="0" borderId="50" xfId="0" applyFill="1" applyBorder="1" applyAlignment="1" applyProtection="1">
      <alignment horizontal="center" vertical="center" wrapText="1"/>
      <protection/>
    </xf>
    <xf numFmtId="0" fontId="0" fillId="0" borderId="51" xfId="0" applyFill="1" applyBorder="1" applyAlignment="1" applyProtection="1">
      <alignment vertical="center" wrapText="1"/>
      <protection/>
    </xf>
    <xf numFmtId="0" fontId="12" fillId="0" borderId="52" xfId="57" applyFont="1" applyFill="1" applyBorder="1" applyAlignment="1" applyProtection="1">
      <alignment horizontal="center" vertical="center" wrapText="1"/>
      <protection/>
    </xf>
    <xf numFmtId="0" fontId="1" fillId="0" borderId="53" xfId="57" applyNumberFormat="1" applyFont="1" applyFill="1" applyBorder="1" applyAlignment="1" applyProtection="1">
      <alignment horizontal="center" vertical="center" wrapText="1"/>
      <protection locked="0"/>
    </xf>
    <xf numFmtId="14" fontId="1" fillId="0" borderId="53" xfId="57" applyNumberFormat="1" applyFont="1" applyFill="1" applyBorder="1" applyAlignment="1" applyProtection="1">
      <alignment horizontal="center" vertical="center" wrapText="1"/>
      <protection locked="0"/>
    </xf>
    <xf numFmtId="14" fontId="0" fillId="41" borderId="54" xfId="0" applyNumberFormat="1" applyFill="1" applyBorder="1" applyAlignment="1" applyProtection="1">
      <alignment horizontal="center" vertical="center"/>
      <protection locked="0"/>
    </xf>
    <xf numFmtId="0" fontId="11" fillId="0" borderId="0" xfId="0" applyFont="1" applyAlignment="1">
      <alignment/>
    </xf>
    <xf numFmtId="0" fontId="40"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10" fillId="0" borderId="0" xfId="42" applyFont="1" applyFill="1" applyBorder="1" applyAlignment="1" applyProtection="1">
      <alignment/>
      <protection/>
    </xf>
    <xf numFmtId="0" fontId="0" fillId="0" borderId="28" xfId="57" applyFill="1" applyBorder="1" applyAlignment="1" applyProtection="1">
      <alignment horizontal="center" vertical="center" wrapText="1"/>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41" borderId="54" xfId="0" applyNumberFormat="1" applyFill="1" applyBorder="1" applyAlignment="1" applyProtection="1">
      <alignment horizontal="left" vertical="center" wrapText="1" indent="1"/>
      <protection locked="0"/>
    </xf>
    <xf numFmtId="0" fontId="10" fillId="40" borderId="24" xfId="42" applyFont="1" applyFill="1" applyBorder="1" applyAlignment="1" applyProtection="1">
      <alignment horizontal="center" vertical="top" wrapText="1"/>
      <protection locked="0"/>
    </xf>
    <xf numFmtId="0" fontId="1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10" fillId="40" borderId="55" xfId="42" applyFont="1" applyFill="1" applyBorder="1" applyAlignment="1" applyProtection="1">
      <alignment horizontal="center" vertical="top" wrapText="1"/>
      <protection locked="0"/>
    </xf>
    <xf numFmtId="0" fontId="0" fillId="0" borderId="34" xfId="0" applyFont="1" applyBorder="1" applyAlignment="1">
      <alignment/>
    </xf>
    <xf numFmtId="0" fontId="0" fillId="0" borderId="35" xfId="0" applyFont="1" applyBorder="1" applyAlignment="1">
      <alignment/>
    </xf>
    <xf numFmtId="0" fontId="0" fillId="0" borderId="0" xfId="0" applyFont="1" applyFill="1" applyAlignment="1" applyProtection="1">
      <alignment/>
      <protection/>
    </xf>
    <xf numFmtId="0" fontId="0" fillId="39" borderId="56" xfId="0" applyNumberFormat="1" applyFill="1" applyBorder="1" applyAlignment="1" applyProtection="1">
      <alignment horizontal="center" vertical="center" wrapText="1"/>
      <protection locked="0"/>
    </xf>
    <xf numFmtId="0" fontId="0" fillId="39" borderId="10" xfId="0" applyNumberFormat="1" applyFill="1" applyBorder="1" applyAlignment="1" applyProtection="1">
      <alignment horizontal="left" vertical="center" wrapText="1" indent="1"/>
      <protection locked="0"/>
    </xf>
    <xf numFmtId="0" fontId="10" fillId="40" borderId="57" xfId="42" applyFont="1" applyFill="1" applyBorder="1" applyAlignment="1" applyProtection="1">
      <alignment horizontal="center" vertical="top" wrapText="1"/>
      <protection locked="0"/>
    </xf>
    <xf numFmtId="14" fontId="5" fillId="0" borderId="10" xfId="0" applyNumberFormat="1" applyFont="1" applyFill="1" applyBorder="1" applyAlignment="1" applyProtection="1">
      <alignment horizontal="left" vertical="center" wrapText="1" indent="1"/>
      <protection/>
    </xf>
    <xf numFmtId="14" fontId="5" fillId="39" borderId="58" xfId="0" applyNumberFormat="1" applyFont="1" applyFill="1" applyBorder="1" applyAlignment="1" applyProtection="1">
      <alignment horizontal="center" vertical="center" wrapText="1"/>
      <protection locked="0"/>
    </xf>
    <xf numFmtId="0" fontId="0" fillId="38" borderId="31" xfId="0" applyFill="1" applyBorder="1" applyAlignment="1">
      <alignment horizontal="left"/>
    </xf>
    <xf numFmtId="0" fontId="0" fillId="37" borderId="59" xfId="0" applyFill="1" applyBorder="1" applyAlignment="1">
      <alignment horizontal="left"/>
    </xf>
    <xf numFmtId="0" fontId="0" fillId="37" borderId="29" xfId="0" applyFill="1" applyBorder="1" applyAlignment="1">
      <alignment horizontal="left"/>
    </xf>
    <xf numFmtId="0" fontId="0" fillId="37" borderId="30" xfId="0" applyFill="1" applyBorder="1" applyAlignment="1">
      <alignment horizontal="left"/>
    </xf>
    <xf numFmtId="0" fontId="0" fillId="0" borderId="60" xfId="0" applyFont="1" applyBorder="1" applyAlignment="1">
      <alignment/>
    </xf>
    <xf numFmtId="0" fontId="0" fillId="0" borderId="57" xfId="0" applyFont="1" applyBorder="1" applyAlignment="1">
      <alignment horizontal="center" vertical="center"/>
    </xf>
    <xf numFmtId="0" fontId="0" fillId="0" borderId="57" xfId="0" applyFont="1" applyBorder="1" applyAlignment="1">
      <alignment/>
    </xf>
    <xf numFmtId="0" fontId="0" fillId="0" borderId="61"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horizontal="center" vertical="center"/>
    </xf>
    <xf numFmtId="0" fontId="0" fillId="0" borderId="65" xfId="0" applyFont="1" applyBorder="1" applyAlignment="1">
      <alignment/>
    </xf>
    <xf numFmtId="0" fontId="0" fillId="0" borderId="66" xfId="0" applyFont="1" applyBorder="1" applyAlignment="1">
      <alignment/>
    </xf>
    <xf numFmtId="0" fontId="0" fillId="0" borderId="44" xfId="0"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6" fillId="33" borderId="0" xfId="63"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5" fillId="39" borderId="67" xfId="62" applyNumberFormat="1" applyFont="1" applyFill="1" applyBorder="1" applyAlignment="1" applyProtection="1">
      <alignment horizontal="center" vertical="center" wrapText="1"/>
      <protection locked="0"/>
    </xf>
    <xf numFmtId="0" fontId="5" fillId="39" borderId="68" xfId="62" applyNumberFormat="1" applyFont="1" applyFill="1" applyBorder="1" applyAlignment="1" applyProtection="1">
      <alignment horizontal="center" vertical="center" wrapText="1"/>
      <protection locked="0"/>
    </xf>
    <xf numFmtId="165" fontId="5" fillId="41" borderId="69" xfId="62" applyNumberFormat="1" applyFont="1" applyFill="1" applyBorder="1" applyAlignment="1" applyProtection="1">
      <alignment horizontal="center" vertical="center" wrapText="1"/>
      <protection locked="0"/>
    </xf>
    <xf numFmtId="165" fontId="5" fillId="41" borderId="70" xfId="62" applyNumberFormat="1" applyFont="1" applyFill="1" applyBorder="1" applyAlignment="1" applyProtection="1">
      <alignment horizontal="center" vertical="center" wrapText="1"/>
      <protection locked="0"/>
    </xf>
    <xf numFmtId="0" fontId="40" fillId="41" borderId="67" xfId="42" applyNumberFormat="1" applyFill="1" applyBorder="1" applyAlignment="1" applyProtection="1">
      <alignment horizontal="center" vertical="center" wrapText="1"/>
      <protection locked="0"/>
    </xf>
    <xf numFmtId="0" fontId="5" fillId="41" borderId="68"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71" xfId="61" applyFont="1" applyFill="1" applyBorder="1" applyAlignment="1" applyProtection="1">
      <alignment horizontal="center" vertical="center" wrapText="1"/>
      <protection/>
    </xf>
    <xf numFmtId="0" fontId="6" fillId="33" borderId="72" xfId="61" applyFont="1" applyFill="1" applyBorder="1" applyAlignment="1" applyProtection="1">
      <alignment horizontal="center" vertical="center" wrapText="1"/>
      <protection/>
    </xf>
    <xf numFmtId="0" fontId="5" fillId="39" borderId="70" xfId="61" applyNumberFormat="1" applyFont="1" applyFill="1" applyBorder="1" applyAlignment="1" applyProtection="1">
      <alignment horizontal="center" vertical="center" wrapText="1"/>
      <protection locked="0"/>
    </xf>
    <xf numFmtId="0" fontId="5" fillId="39" borderId="73" xfId="61" applyNumberFormat="1" applyFont="1" applyFill="1" applyBorder="1" applyAlignment="1" applyProtection="1">
      <alignment horizontal="center" vertical="center" wrapText="1"/>
      <protection locked="0"/>
    </xf>
    <xf numFmtId="0" fontId="5" fillId="41" borderId="69" xfId="62" applyNumberFormat="1" applyFont="1" applyFill="1" applyBorder="1" applyAlignment="1" applyProtection="1">
      <alignment horizontal="center" vertical="center" wrapText="1"/>
      <protection locked="0"/>
    </xf>
    <xf numFmtId="0" fontId="5" fillId="41" borderId="70" xfId="62" applyNumberFormat="1" applyFont="1" applyFill="1" applyBorder="1" applyAlignment="1" applyProtection="1">
      <alignment horizontal="center" vertical="center" wrapText="1"/>
      <protection locked="0"/>
    </xf>
    <xf numFmtId="0" fontId="5" fillId="39" borderId="69" xfId="62" applyNumberFormat="1" applyFont="1" applyFill="1" applyBorder="1" applyAlignment="1" applyProtection="1">
      <alignment horizontal="center" vertical="center" wrapText="1"/>
      <protection locked="0"/>
    </xf>
    <xf numFmtId="0" fontId="5" fillId="39" borderId="70" xfId="62" applyNumberFormat="1" applyFont="1" applyFill="1" applyBorder="1" applyAlignment="1" applyProtection="1">
      <alignment horizontal="center" vertical="center" wrapText="1"/>
      <protection locked="0"/>
    </xf>
    <xf numFmtId="0" fontId="5" fillId="42" borderId="71" xfId="62" applyNumberFormat="1" applyFont="1" applyFill="1" applyBorder="1" applyAlignment="1" applyProtection="1">
      <alignment horizontal="center" vertical="center" wrapText="1"/>
      <protection/>
    </xf>
    <xf numFmtId="0" fontId="5" fillId="42" borderId="72" xfId="62" applyNumberFormat="1" applyFont="1" applyFill="1" applyBorder="1" applyAlignment="1" applyProtection="1">
      <alignment horizontal="center" vertical="center" wrapText="1"/>
      <protection/>
    </xf>
    <xf numFmtId="49" fontId="5" fillId="42" borderId="69" xfId="62" applyNumberFormat="1" applyFont="1" applyFill="1" applyBorder="1" applyAlignment="1" applyProtection="1">
      <alignment horizontal="center" vertical="center" wrapText="1"/>
      <protection/>
    </xf>
    <xf numFmtId="49" fontId="5" fillId="42" borderId="70" xfId="62" applyNumberFormat="1" applyFont="1" applyFill="1" applyBorder="1" applyAlignment="1" applyProtection="1">
      <alignment horizontal="center" vertical="center" wrapText="1"/>
      <protection/>
    </xf>
    <xf numFmtId="49" fontId="5" fillId="42" borderId="67" xfId="62" applyNumberFormat="1" applyFont="1" applyFill="1" applyBorder="1" applyAlignment="1" applyProtection="1">
      <alignment horizontal="center" vertical="center" wrapText="1"/>
      <protection/>
    </xf>
    <xf numFmtId="49" fontId="5" fillId="42" borderId="68"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71" xfId="61" applyFont="1" applyFill="1" applyBorder="1" applyAlignment="1" applyProtection="1">
      <alignment horizontal="center" vertical="center" wrapText="1"/>
      <protection/>
    </xf>
    <xf numFmtId="0" fontId="6" fillId="0" borderId="72" xfId="61" applyFont="1" applyFill="1" applyBorder="1" applyAlignment="1" applyProtection="1">
      <alignment horizontal="center" vertical="center" wrapText="1"/>
      <protection/>
    </xf>
    <xf numFmtId="49" fontId="5" fillId="41" borderId="67" xfId="61" applyNumberFormat="1" applyFont="1" applyFill="1" applyBorder="1" applyAlignment="1" applyProtection="1">
      <alignment horizontal="center" vertical="center" wrapText="1"/>
      <protection locked="0"/>
    </xf>
    <xf numFmtId="49" fontId="5" fillId="41" borderId="68" xfId="61" applyNumberFormat="1" applyFont="1" applyFill="1" applyBorder="1" applyAlignment="1" applyProtection="1">
      <alignment horizontal="center" vertical="center" wrapText="1"/>
      <protection locked="0"/>
    </xf>
    <xf numFmtId="0" fontId="6" fillId="33" borderId="0" xfId="61" applyFont="1" applyFill="1" applyBorder="1" applyAlignment="1" applyProtection="1">
      <alignment horizontal="center" vertical="center" wrapText="1"/>
      <protection/>
    </xf>
    <xf numFmtId="0" fontId="5" fillId="33" borderId="74"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19" fillId="35" borderId="18" xfId="0" applyFont="1" applyFill="1" applyBorder="1" applyAlignment="1">
      <alignment horizontal="center" vertical="top" wrapText="1"/>
    </xf>
    <xf numFmtId="0" fontId="19" fillId="35" borderId="27"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9" fillId="35" borderId="19"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0" fillId="35" borderId="21" xfId="0" applyFont="1" applyFill="1" applyBorder="1" applyAlignment="1">
      <alignment horizontal="center" wrapText="1"/>
    </xf>
    <xf numFmtId="0" fontId="0" fillId="35" borderId="28" xfId="0" applyFont="1" applyFill="1" applyBorder="1" applyAlignment="1">
      <alignment horizontal="center" wrapText="1"/>
    </xf>
    <xf numFmtId="0" fontId="0" fillId="35"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20" fillId="35" borderId="19"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20" xfId="0" applyFont="1" applyFill="1" applyBorder="1" applyAlignment="1">
      <alignment horizontal="center" vertical="center"/>
    </xf>
    <xf numFmtId="0" fontId="0" fillId="35" borderId="19" xfId="0" applyFill="1" applyBorder="1" applyAlignment="1">
      <alignment horizontal="center" wrapText="1"/>
    </xf>
    <xf numFmtId="0" fontId="0" fillId="35" borderId="0" xfId="0" applyFill="1" applyBorder="1" applyAlignment="1">
      <alignment horizontal="center" wrapText="1"/>
    </xf>
    <xf numFmtId="0" fontId="0" fillId="35" borderId="20" xfId="0" applyFill="1" applyBorder="1" applyAlignment="1">
      <alignment horizontal="center" wrapText="1"/>
    </xf>
    <xf numFmtId="0" fontId="0" fillId="0" borderId="50"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9" borderId="75" xfId="0" applyNumberFormat="1" applyFill="1" applyBorder="1" applyAlignment="1" applyProtection="1">
      <alignment horizontal="center" vertical="center" wrapText="1"/>
      <protection locked="0"/>
    </xf>
    <xf numFmtId="0" fontId="0" fillId="39" borderId="76" xfId="0" applyNumberFormat="1" applyFill="1" applyBorder="1" applyAlignment="1" applyProtection="1">
      <alignment horizontal="center" vertical="center" wrapText="1"/>
      <protection locked="0"/>
    </xf>
    <xf numFmtId="4" fontId="0" fillId="39" borderId="77" xfId="0" applyNumberFormat="1" applyFill="1" applyBorder="1" applyAlignment="1" applyProtection="1">
      <alignment horizontal="right" vertical="center" wrapText="1"/>
      <protection locked="0"/>
    </xf>
    <xf numFmtId="4" fontId="0" fillId="39" borderId="78" xfId="0" applyNumberFormat="1" applyFill="1" applyBorder="1" applyAlignment="1" applyProtection="1">
      <alignment horizontal="right" vertical="center" wrapText="1"/>
      <protection locked="0"/>
    </xf>
    <xf numFmtId="0" fontId="0" fillId="0" borderId="60"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4" fontId="0" fillId="42" borderId="77" xfId="0" applyNumberFormat="1" applyFill="1" applyBorder="1" applyAlignment="1" applyProtection="1">
      <alignment horizontal="right" vertical="center"/>
      <protection/>
    </xf>
    <xf numFmtId="4" fontId="0" fillId="42" borderId="78" xfId="0" applyNumberFormat="1" applyFill="1" applyBorder="1" applyAlignment="1" applyProtection="1">
      <alignment horizontal="right" vertical="center"/>
      <protection/>
    </xf>
    <xf numFmtId="0" fontId="0" fillId="39" borderId="77" xfId="0" applyNumberFormat="1" applyFill="1" applyBorder="1" applyAlignment="1" applyProtection="1">
      <alignment horizontal="center" vertical="center" wrapText="1"/>
      <protection locked="0"/>
    </xf>
    <xf numFmtId="0" fontId="0" fillId="39" borderId="78" xfId="0" applyNumberFormat="1" applyFill="1" applyBorder="1" applyAlignment="1" applyProtection="1">
      <alignment horizontal="center" vertical="center" wrapText="1"/>
      <protection locked="0"/>
    </xf>
    <xf numFmtId="0" fontId="12" fillId="0" borderId="79" xfId="57" applyNumberFormat="1" applyFont="1" applyFill="1" applyBorder="1" applyAlignment="1" applyProtection="1">
      <alignment vertical="center" wrapText="1"/>
      <protection locked="0"/>
    </xf>
    <xf numFmtId="0" fontId="12" fillId="0" borderId="76" xfId="57" applyNumberFormat="1" applyFont="1" applyFill="1" applyBorder="1" applyAlignment="1" applyProtection="1">
      <alignment vertical="center" wrapText="1"/>
      <protection locked="0"/>
    </xf>
    <xf numFmtId="0" fontId="0" fillId="0" borderId="80" xfId="57" applyFill="1" applyBorder="1" applyAlignment="1" applyProtection="1">
      <alignment horizontal="center" vertical="center" wrapText="1"/>
      <protection/>
    </xf>
    <xf numFmtId="0" fontId="0" fillId="0" borderId="81" xfId="57" applyFill="1" applyBorder="1" applyAlignment="1" applyProtection="1">
      <alignment horizontal="center" vertical="center" wrapText="1"/>
      <protection/>
    </xf>
    <xf numFmtId="14" fontId="1" fillId="0" borderId="47" xfId="57" applyNumberFormat="1" applyFont="1" applyFill="1" applyBorder="1" applyAlignment="1" applyProtection="1">
      <alignment horizontal="center" vertical="center" wrapText="1"/>
      <protection locked="0"/>
    </xf>
    <xf numFmtId="14" fontId="1" fillId="0" borderId="78" xfId="57" applyNumberFormat="1" applyFont="1" applyFill="1" applyBorder="1" applyAlignment="1" applyProtection="1">
      <alignment horizontal="center" vertical="center" wrapText="1"/>
      <protection locked="0"/>
    </xf>
    <xf numFmtId="0" fontId="0" fillId="35" borderId="21" xfId="0" applyFill="1" applyBorder="1" applyAlignment="1">
      <alignment horizontal="center" wrapText="1"/>
    </xf>
    <xf numFmtId="0" fontId="0" fillId="35" borderId="28" xfId="0" applyFill="1" applyBorder="1" applyAlignment="1">
      <alignment horizontal="center" wrapText="1"/>
    </xf>
    <xf numFmtId="0" fontId="0" fillId="35" borderId="22" xfId="0" applyFill="1" applyBorder="1" applyAlignment="1">
      <alignment horizontal="center" wrapText="1"/>
    </xf>
    <xf numFmtId="0" fontId="0" fillId="41" borderId="24" xfId="0" applyNumberFormat="1" applyFill="1" applyBorder="1" applyAlignment="1" applyProtection="1">
      <alignment horizontal="left" vertical="center" wrapText="1"/>
      <protection locked="0"/>
    </xf>
    <xf numFmtId="0" fontId="0" fillId="41" borderId="26" xfId="0" applyNumberFormat="1" applyFill="1" applyBorder="1" applyAlignment="1" applyProtection="1">
      <alignment horizontal="left" vertical="center" wrapText="1"/>
      <protection locked="0"/>
    </xf>
    <xf numFmtId="0" fontId="0" fillId="41" borderId="25" xfId="0" applyNumberFormat="1" applyFill="1" applyBorder="1" applyAlignment="1" applyProtection="1">
      <alignment horizontal="left" vertical="center" wrapText="1"/>
      <protection locked="0"/>
    </xf>
    <xf numFmtId="0" fontId="0" fillId="0" borderId="50" xfId="57" applyFill="1" applyBorder="1" applyAlignment="1" applyProtection="1">
      <alignment horizontal="center" vertical="center" wrapText="1"/>
      <protection/>
    </xf>
    <xf numFmtId="14" fontId="1" fillId="0" borderId="6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0" fillId="41" borderId="82" xfId="0" applyNumberFormat="1" applyFill="1" applyBorder="1" applyAlignment="1" applyProtection="1">
      <alignment horizontal="center" vertical="center"/>
      <protection locked="0"/>
    </xf>
    <xf numFmtId="0" fontId="0" fillId="41" borderId="83" xfId="0" applyNumberFormat="1" applyFill="1" applyBorder="1" applyAlignment="1" applyProtection="1">
      <alignment horizontal="center" vertical="center"/>
      <protection locked="0"/>
    </xf>
    <xf numFmtId="0" fontId="19" fillId="0" borderId="0" xfId="0" applyFont="1" applyFill="1" applyBorder="1" applyAlignment="1">
      <alignment horizontal="center" wrapText="1"/>
    </xf>
    <xf numFmtId="0" fontId="0" fillId="42" borderId="54" xfId="57" applyNumberFormat="1" applyFill="1" applyBorder="1" applyAlignment="1" applyProtection="1">
      <alignment horizontal="center" vertical="center" wrapText="1"/>
      <protection/>
    </xf>
    <xf numFmtId="0" fontId="0" fillId="42" borderId="82" xfId="0" applyNumberFormat="1" applyFill="1" applyBorder="1" applyAlignment="1" applyProtection="1">
      <alignment horizontal="left" vertical="center"/>
      <protection/>
    </xf>
    <xf numFmtId="0" fontId="0" fillId="42" borderId="83" xfId="0" applyNumberFormat="1" applyFill="1" applyBorder="1" applyAlignment="1" applyProtection="1">
      <alignment horizontal="left" vertical="center"/>
      <protection/>
    </xf>
    <xf numFmtId="9" fontId="0" fillId="39" borderId="77" xfId="0" applyNumberFormat="1" applyFill="1" applyBorder="1" applyAlignment="1" applyProtection="1">
      <alignment horizontal="center" vertical="center" wrapText="1"/>
      <protection locked="0"/>
    </xf>
    <xf numFmtId="0" fontId="0" fillId="39" borderId="76" xfId="0" applyNumberFormat="1" applyFill="1" applyBorder="1" applyAlignment="1" applyProtection="1">
      <alignment horizontal="center" vertical="center" wrapText="1"/>
      <protection locked="0"/>
    </xf>
    <xf numFmtId="0" fontId="0" fillId="39" borderId="58" xfId="0" applyNumberFormat="1" applyFill="1" applyBorder="1" applyAlignment="1" applyProtection="1">
      <alignment horizontal="center" vertical="center" wrapText="1"/>
      <protection locked="0"/>
    </xf>
    <xf numFmtId="0" fontId="0" fillId="0" borderId="0" xfId="0" applyAlignment="1">
      <alignment/>
    </xf>
    <xf numFmtId="0" fontId="0" fillId="0" borderId="35" xfId="0" applyBorder="1" applyAlignment="1">
      <alignment/>
    </xf>
    <xf numFmtId="0" fontId="0" fillId="0" borderId="0" xfId="0" applyFill="1" applyAlignment="1" applyProtection="1">
      <alignment/>
      <protection/>
    </xf>
    <xf numFmtId="0" fontId="10" fillId="0" borderId="0" xfId="42" applyFont="1" applyFill="1" applyBorder="1" applyAlignment="1" applyProtection="1">
      <alignment/>
      <protection/>
    </xf>
    <xf numFmtId="0" fontId="0" fillId="39" borderId="84" xfId="0" applyNumberFormat="1" applyFill="1" applyBorder="1" applyAlignment="1" applyProtection="1">
      <alignment horizontal="center" vertical="center"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8484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104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10</xdr:row>
      <xdr:rowOff>180975</xdr:rowOff>
    </xdr:from>
    <xdr:to>
      <xdr:col>6</xdr:col>
      <xdr:colOff>2200275</xdr:colOff>
      <xdr:row>12</xdr:row>
      <xdr:rowOff>9525</xdr:rowOff>
    </xdr:to>
    <xdr:sp>
      <xdr:nvSpPr>
        <xdr:cNvPr id="3" name="AutoShape 1878"/>
        <xdr:cNvSpPr>
          <a:spLocks/>
        </xdr:cNvSpPr>
      </xdr:nvSpPr>
      <xdr:spPr>
        <a:xfrm>
          <a:off x="1514475" y="1571625"/>
          <a:ext cx="5857875" cy="523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1879"/>
        <xdr:cNvSpPr>
          <a:spLocks/>
        </xdr:cNvSpPr>
      </xdr:nvSpPr>
      <xdr:spPr>
        <a:xfrm>
          <a:off x="1524000" y="2286000"/>
          <a:ext cx="5857875" cy="1038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9525</xdr:rowOff>
    </xdr:to>
    <xdr:sp>
      <xdr:nvSpPr>
        <xdr:cNvPr id="5" name="AutoShape 1880"/>
        <xdr:cNvSpPr>
          <a:spLocks/>
        </xdr:cNvSpPr>
      </xdr:nvSpPr>
      <xdr:spPr>
        <a:xfrm>
          <a:off x="1524000" y="3524250"/>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20</xdr:row>
      <xdr:rowOff>9525</xdr:rowOff>
    </xdr:to>
    <xdr:sp>
      <xdr:nvSpPr>
        <xdr:cNvPr id="6" name="AutoShape 1881"/>
        <xdr:cNvSpPr>
          <a:spLocks/>
        </xdr:cNvSpPr>
      </xdr:nvSpPr>
      <xdr:spPr>
        <a:xfrm>
          <a:off x="1524000" y="4067175"/>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9525</xdr:rowOff>
    </xdr:from>
    <xdr:to>
      <xdr:col>7</xdr:col>
      <xdr:colOff>0</xdr:colOff>
      <xdr:row>23</xdr:row>
      <xdr:rowOff>0</xdr:rowOff>
    </xdr:to>
    <xdr:sp>
      <xdr:nvSpPr>
        <xdr:cNvPr id="7" name="AutoShape 1882"/>
        <xdr:cNvSpPr>
          <a:spLocks/>
        </xdr:cNvSpPr>
      </xdr:nvSpPr>
      <xdr:spPr>
        <a:xfrm>
          <a:off x="1524000" y="4619625"/>
          <a:ext cx="5857875" cy="628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24</xdr:row>
      <xdr:rowOff>19050</xdr:rowOff>
    </xdr:from>
    <xdr:to>
      <xdr:col>7</xdr:col>
      <xdr:colOff>9525</xdr:colOff>
      <xdr:row>25</xdr:row>
      <xdr:rowOff>342900</xdr:rowOff>
    </xdr:to>
    <xdr:sp>
      <xdr:nvSpPr>
        <xdr:cNvPr id="8" name="AutoShape 1883"/>
        <xdr:cNvSpPr>
          <a:spLocks/>
        </xdr:cNvSpPr>
      </xdr:nvSpPr>
      <xdr:spPr>
        <a:xfrm>
          <a:off x="1533525" y="5457825"/>
          <a:ext cx="5857875" cy="6953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27</xdr:row>
      <xdr:rowOff>9525</xdr:rowOff>
    </xdr:from>
    <xdr:to>
      <xdr:col>7</xdr:col>
      <xdr:colOff>0</xdr:colOff>
      <xdr:row>29</xdr:row>
      <xdr:rowOff>342900</xdr:rowOff>
    </xdr:to>
    <xdr:sp>
      <xdr:nvSpPr>
        <xdr:cNvPr id="9" name="AutoShape 1884"/>
        <xdr:cNvSpPr>
          <a:spLocks/>
        </xdr:cNvSpPr>
      </xdr:nvSpPr>
      <xdr:spPr>
        <a:xfrm>
          <a:off x="1524000" y="6362700"/>
          <a:ext cx="5857875" cy="9144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31</xdr:row>
      <xdr:rowOff>9525</xdr:rowOff>
    </xdr:from>
    <xdr:to>
      <xdr:col>7</xdr:col>
      <xdr:colOff>0</xdr:colOff>
      <xdr:row>33</xdr:row>
      <xdr:rowOff>342900</xdr:rowOff>
    </xdr:to>
    <xdr:sp>
      <xdr:nvSpPr>
        <xdr:cNvPr id="10" name="AutoShape 1885"/>
        <xdr:cNvSpPr>
          <a:spLocks/>
        </xdr:cNvSpPr>
      </xdr:nvSpPr>
      <xdr:spPr>
        <a:xfrm>
          <a:off x="1524000" y="7486650"/>
          <a:ext cx="5857875" cy="971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34</xdr:row>
      <xdr:rowOff>180975</xdr:rowOff>
    </xdr:from>
    <xdr:to>
      <xdr:col>7</xdr:col>
      <xdr:colOff>0</xdr:colOff>
      <xdr:row>39</xdr:row>
      <xdr:rowOff>342900</xdr:rowOff>
    </xdr:to>
    <xdr:sp>
      <xdr:nvSpPr>
        <xdr:cNvPr id="11" name="AutoShape 1886"/>
        <xdr:cNvSpPr>
          <a:spLocks/>
        </xdr:cNvSpPr>
      </xdr:nvSpPr>
      <xdr:spPr>
        <a:xfrm>
          <a:off x="1524000" y="8648700"/>
          <a:ext cx="5857875" cy="1695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9525</xdr:colOff>
      <xdr:row>9</xdr:row>
      <xdr:rowOff>133350</xdr:rowOff>
    </xdr:from>
    <xdr:to>
      <xdr:col>8</xdr:col>
      <xdr:colOff>9525</xdr:colOff>
      <xdr:row>41</xdr:row>
      <xdr:rowOff>133350</xdr:rowOff>
    </xdr:to>
    <xdr:sp>
      <xdr:nvSpPr>
        <xdr:cNvPr id="12" name="AutoShape 1887"/>
        <xdr:cNvSpPr>
          <a:spLocks/>
        </xdr:cNvSpPr>
      </xdr:nvSpPr>
      <xdr:spPr>
        <a:xfrm>
          <a:off x="1057275" y="1381125"/>
          <a:ext cx="6810375" cy="92487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0"/>
  <sheetViews>
    <sheetView showGridLines="0" zoomScale="85" zoomScaleNormal="85" zoomScalePageLayoutView="0" workbookViewId="0" topLeftCell="A1">
      <selection activeCell="A1" sqref="A1"/>
    </sheetView>
  </sheetViews>
  <sheetFormatPr defaultColWidth="9.140625" defaultRowHeight="11.25"/>
  <cols>
    <col min="1" max="1" width="9.140625" style="1" customWidth="1"/>
    <col min="2" max="2" width="17.140625" style="8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52.57421875" style="1" bestFit="1" customWidth="1"/>
    <col min="13" max="22" width="11.57421875" style="1" customWidth="1"/>
    <col min="23" max="23" width="16.7109375" style="1" customWidth="1"/>
    <col min="24" max="29" width="16.00390625" style="1" customWidth="1"/>
    <col min="30" max="16384" width="9.140625" style="1" customWidth="1"/>
  </cols>
  <sheetData>
    <row r="1" spans="2:16" ht="12" thickBot="1">
      <c r="B1" s="93" t="s">
        <v>99</v>
      </c>
      <c r="C1" s="95" t="s">
        <v>317</v>
      </c>
      <c r="E1" s="123" t="s">
        <v>6</v>
      </c>
      <c r="F1" s="124" t="s">
        <v>168</v>
      </c>
      <c r="G1" s="124" t="s">
        <v>273</v>
      </c>
      <c r="I1" s="107" t="s">
        <v>2</v>
      </c>
      <c r="J1" s="108" t="s">
        <v>271</v>
      </c>
      <c r="L1" s="203" t="s">
        <v>366</v>
      </c>
      <c r="N1" s="92" t="s">
        <v>345</v>
      </c>
      <c r="P1" t="s">
        <v>356</v>
      </c>
    </row>
    <row r="2" spans="2:16" ht="15">
      <c r="B2" s="94" t="s">
        <v>0</v>
      </c>
      <c r="C2" s="95" t="s">
        <v>317</v>
      </c>
      <c r="E2" s="118">
        <v>2012</v>
      </c>
      <c r="F2" s="119" t="s">
        <v>169</v>
      </c>
      <c r="G2" s="121" t="s">
        <v>183</v>
      </c>
      <c r="I2" s="116" t="s">
        <v>266</v>
      </c>
      <c r="J2" s="106">
        <v>2</v>
      </c>
      <c r="L2" s="204" t="s">
        <v>367</v>
      </c>
      <c r="M2" s="1" t="s">
        <v>336</v>
      </c>
      <c r="N2" s="1" t="s">
        <v>337</v>
      </c>
      <c r="P2" s="176" t="s">
        <v>357</v>
      </c>
    </row>
    <row r="3" spans="2:16" ht="15.75" thickBot="1">
      <c r="B3" s="94" t="s">
        <v>26</v>
      </c>
      <c r="C3" s="95" t="s">
        <v>318</v>
      </c>
      <c r="E3" s="100">
        <v>2013</v>
      </c>
      <c r="F3" s="119" t="s">
        <v>170</v>
      </c>
      <c r="G3" s="119" t="s">
        <v>349</v>
      </c>
      <c r="I3" s="115" t="s">
        <v>20</v>
      </c>
      <c r="J3" s="105">
        <v>-1</v>
      </c>
      <c r="L3" s="205" t="s">
        <v>368</v>
      </c>
      <c r="M3" s="1" t="s">
        <v>336</v>
      </c>
      <c r="N3" t="s">
        <v>338</v>
      </c>
      <c r="P3" s="176" t="s">
        <v>352</v>
      </c>
    </row>
    <row r="4" spans="2:14" ht="12" thickBot="1">
      <c r="B4" s="94" t="s">
        <v>1</v>
      </c>
      <c r="C4" s="95" t="s">
        <v>371</v>
      </c>
      <c r="E4" s="100">
        <v>2014</v>
      </c>
      <c r="F4" s="119" t="s">
        <v>171</v>
      </c>
      <c r="G4" s="122" t="s">
        <v>184</v>
      </c>
      <c r="I4" s="103" t="s">
        <v>268</v>
      </c>
      <c r="J4" s="104">
        <v>2</v>
      </c>
      <c r="L4" s="205" t="s">
        <v>369</v>
      </c>
      <c r="M4" s="1" t="s">
        <v>336</v>
      </c>
      <c r="N4" s="1" t="s">
        <v>339</v>
      </c>
    </row>
    <row r="5" spans="2:14" ht="12" thickBot="1">
      <c r="B5" s="94" t="s">
        <v>19</v>
      </c>
      <c r="C5" s="96" t="s">
        <v>303</v>
      </c>
      <c r="E5" s="100">
        <v>2015</v>
      </c>
      <c r="F5" s="119" t="s">
        <v>172</v>
      </c>
      <c r="I5" s="103" t="s">
        <v>267</v>
      </c>
      <c r="J5" s="104">
        <v>2</v>
      </c>
      <c r="L5" s="206" t="s">
        <v>370</v>
      </c>
      <c r="M5" s="1" t="s">
        <v>336</v>
      </c>
      <c r="N5" s="1" t="s">
        <v>340</v>
      </c>
    </row>
    <row r="6" spans="2:14" ht="11.25">
      <c r="B6" s="94" t="s">
        <v>27</v>
      </c>
      <c r="C6" s="97" t="str">
        <f>Титульный!F14</f>
        <v>ЗАО "Завод Красная Заря. Системы цифровой связи"</v>
      </c>
      <c r="E6" s="100">
        <v>2016</v>
      </c>
      <c r="F6" s="119" t="s">
        <v>173</v>
      </c>
      <c r="I6" s="103" t="s">
        <v>269</v>
      </c>
      <c r="J6" s="104">
        <v>2</v>
      </c>
      <c r="M6" s="1" t="s">
        <v>336</v>
      </c>
      <c r="N6" s="1" t="s">
        <v>341</v>
      </c>
    </row>
    <row r="7" spans="2:14" ht="11.25">
      <c r="B7" s="94" t="s">
        <v>28</v>
      </c>
      <c r="C7" s="97">
        <f>YEAR_PERIOD</f>
        <v>2016</v>
      </c>
      <c r="E7" s="100">
        <v>2017</v>
      </c>
      <c r="F7" s="119" t="s">
        <v>174</v>
      </c>
      <c r="I7" s="103" t="s">
        <v>270</v>
      </c>
      <c r="J7" s="104">
        <v>-1</v>
      </c>
      <c r="M7" s="1" t="s">
        <v>336</v>
      </c>
      <c r="N7" s="1" t="s">
        <v>342</v>
      </c>
    </row>
    <row r="8" spans="2:14" ht="11.25">
      <c r="B8" s="94" t="s">
        <v>30</v>
      </c>
      <c r="C8" s="96" t="s">
        <v>6</v>
      </c>
      <c r="E8" s="100">
        <v>2018</v>
      </c>
      <c r="F8" s="119" t="s">
        <v>175</v>
      </c>
      <c r="I8" s="103" t="s">
        <v>319</v>
      </c>
      <c r="J8" s="104">
        <v>2</v>
      </c>
      <c r="M8" s="1" t="s">
        <v>336</v>
      </c>
      <c r="N8" s="1" t="s">
        <v>343</v>
      </c>
    </row>
    <row r="9" spans="2:14" ht="12" thickBot="1">
      <c r="B9" s="98" t="s">
        <v>29</v>
      </c>
      <c r="C9" s="99" t="str">
        <f>PF</f>
        <v>Предложение организации</v>
      </c>
      <c r="E9" s="100">
        <v>2019</v>
      </c>
      <c r="F9" s="119" t="s">
        <v>176</v>
      </c>
      <c r="I9" s="103" t="s">
        <v>320</v>
      </c>
      <c r="J9" s="104">
        <v>2</v>
      </c>
      <c r="M9" s="1" t="s">
        <v>336</v>
      </c>
      <c r="N9" s="1" t="s">
        <v>344</v>
      </c>
    </row>
    <row r="10" spans="3:10" ht="12" thickBot="1">
      <c r="C10" s="39"/>
      <c r="E10" s="101">
        <v>2020</v>
      </c>
      <c r="F10" s="119" t="s">
        <v>177</v>
      </c>
      <c r="I10" s="103" t="s">
        <v>314</v>
      </c>
      <c r="J10" s="104">
        <v>2</v>
      </c>
    </row>
    <row r="11" spans="6:10" ht="12" thickBot="1">
      <c r="F11" s="119" t="s">
        <v>178</v>
      </c>
      <c r="I11" s="115" t="s">
        <v>272</v>
      </c>
      <c r="J11" s="117">
        <v>-1</v>
      </c>
    </row>
    <row r="12" ht="11.25">
      <c r="F12" s="119" t="s">
        <v>179</v>
      </c>
    </row>
    <row r="13" ht="12" thickBot="1">
      <c r="F13" s="120" t="s">
        <v>180</v>
      </c>
    </row>
    <row r="14" ht="12" thickBot="1"/>
    <row r="15" spans="2:5" ht="12" thickBot="1">
      <c r="B15" s="109" t="s">
        <v>295</v>
      </c>
      <c r="C15" s="110" t="s">
        <v>283</v>
      </c>
      <c r="D15" s="110" t="s">
        <v>294</v>
      </c>
      <c r="E15" s="111" t="s">
        <v>24</v>
      </c>
    </row>
    <row r="16" spans="2:5" ht="22.5">
      <c r="B16" s="93" t="s">
        <v>27</v>
      </c>
      <c r="C16" s="113" t="s">
        <v>3</v>
      </c>
      <c r="D16" s="113" t="s">
        <v>272</v>
      </c>
      <c r="E16" s="106">
        <v>2</v>
      </c>
    </row>
    <row r="17" spans="2:5" ht="11.25">
      <c r="B17" s="94" t="s">
        <v>274</v>
      </c>
      <c r="C17" s="112" t="s">
        <v>4</v>
      </c>
      <c r="D17" s="112" t="s">
        <v>272</v>
      </c>
      <c r="E17" s="102">
        <v>2</v>
      </c>
    </row>
    <row r="18" spans="2:5" ht="11.25">
      <c r="B18" s="94" t="s">
        <v>275</v>
      </c>
      <c r="C18" s="112" t="s">
        <v>5</v>
      </c>
      <c r="D18" s="112" t="s">
        <v>272</v>
      </c>
      <c r="E18" s="102">
        <v>2</v>
      </c>
    </row>
    <row r="19" spans="2:5" ht="11.25">
      <c r="B19" s="94" t="s">
        <v>276</v>
      </c>
      <c r="C19" s="112" t="s">
        <v>6</v>
      </c>
      <c r="D19" s="112" t="s">
        <v>272</v>
      </c>
      <c r="E19" s="102">
        <v>2</v>
      </c>
    </row>
    <row r="20" spans="2:5" ht="11.25">
      <c r="B20" s="94" t="s">
        <v>29</v>
      </c>
      <c r="C20" s="112" t="s">
        <v>25</v>
      </c>
      <c r="D20" s="112" t="s">
        <v>272</v>
      </c>
      <c r="E20" s="102">
        <v>2</v>
      </c>
    </row>
    <row r="21" spans="2:31" ht="11.25">
      <c r="B21" s="94" t="s">
        <v>313</v>
      </c>
      <c r="C21" s="112" t="s">
        <v>312</v>
      </c>
      <c r="D21" s="112" t="s">
        <v>272</v>
      </c>
      <c r="E21" s="102">
        <v>2</v>
      </c>
      <c r="M21" s="61"/>
      <c r="N21" s="61"/>
      <c r="O21" s="61"/>
      <c r="P21" s="61"/>
      <c r="Q21" s="61"/>
      <c r="R21" s="67"/>
      <c r="S21" s="60"/>
      <c r="T21" s="60"/>
      <c r="U21" s="60"/>
      <c r="V21" s="68"/>
      <c r="W21" s="68"/>
      <c r="X21" s="60"/>
      <c r="Y21" s="60"/>
      <c r="Z21" s="60"/>
      <c r="AA21" s="60"/>
      <c r="AB21" s="60"/>
      <c r="AC21" s="60"/>
      <c r="AD21" s="60"/>
      <c r="AE21" s="60"/>
    </row>
    <row r="22" spans="2:5" ht="11.25">
      <c r="B22" s="94" t="s">
        <v>277</v>
      </c>
      <c r="C22" s="112" t="s">
        <v>284</v>
      </c>
      <c r="D22" s="112" t="s">
        <v>272</v>
      </c>
      <c r="E22" s="102">
        <v>2</v>
      </c>
    </row>
    <row r="23" spans="2:9" ht="11.25">
      <c r="B23" s="94" t="s">
        <v>278</v>
      </c>
      <c r="C23" s="112" t="s">
        <v>285</v>
      </c>
      <c r="D23" s="112" t="s">
        <v>272</v>
      </c>
      <c r="E23" s="102">
        <v>2</v>
      </c>
      <c r="I23" s="66"/>
    </row>
    <row r="24" spans="2:9" ht="22.5">
      <c r="B24" s="94" t="s">
        <v>280</v>
      </c>
      <c r="C24" s="112" t="s">
        <v>287</v>
      </c>
      <c r="D24" s="112" t="s">
        <v>272</v>
      </c>
      <c r="E24" s="102">
        <v>2</v>
      </c>
      <c r="I24" s="66"/>
    </row>
    <row r="25" spans="2:5" ht="11.25">
      <c r="B25" s="94" t="s">
        <v>279</v>
      </c>
      <c r="C25" s="112" t="s">
        <v>286</v>
      </c>
      <c r="D25" s="112" t="s">
        <v>272</v>
      </c>
      <c r="E25" s="102">
        <v>2</v>
      </c>
    </row>
    <row r="26" spans="2:5" ht="11.25">
      <c r="B26" s="94" t="s">
        <v>358</v>
      </c>
      <c r="C26" s="112" t="s">
        <v>351</v>
      </c>
      <c r="D26" s="112" t="s">
        <v>272</v>
      </c>
      <c r="E26" s="102">
        <v>2</v>
      </c>
    </row>
    <row r="27" spans="2:5" ht="22.5">
      <c r="B27" s="94" t="s">
        <v>359</v>
      </c>
      <c r="C27" s="112" t="s">
        <v>315</v>
      </c>
      <c r="D27" s="112" t="s">
        <v>314</v>
      </c>
      <c r="E27" s="102">
        <v>2</v>
      </c>
    </row>
    <row r="28" spans="2:5" ht="22.5">
      <c r="B28" s="94" t="s">
        <v>360</v>
      </c>
      <c r="C28" s="112" t="s">
        <v>316</v>
      </c>
      <c r="D28" s="112" t="s">
        <v>314</v>
      </c>
      <c r="E28" s="102">
        <v>2</v>
      </c>
    </row>
    <row r="29" spans="2:5" ht="22.5">
      <c r="B29" s="94" t="s">
        <v>361</v>
      </c>
      <c r="C29" s="112" t="s">
        <v>354</v>
      </c>
      <c r="D29" s="112" t="s">
        <v>314</v>
      </c>
      <c r="E29" s="102">
        <v>2</v>
      </c>
    </row>
    <row r="30" spans="2:5" ht="11.25">
      <c r="B30" s="94" t="s">
        <v>281</v>
      </c>
      <c r="C30" s="112" t="s">
        <v>288</v>
      </c>
      <c r="D30" s="112" t="s">
        <v>272</v>
      </c>
      <c r="E30" s="102">
        <v>1</v>
      </c>
    </row>
    <row r="31" spans="2:5" ht="11.25">
      <c r="B31" s="94" t="s">
        <v>282</v>
      </c>
      <c r="C31" s="112" t="s">
        <v>289</v>
      </c>
      <c r="D31" s="112" t="s">
        <v>272</v>
      </c>
      <c r="E31" s="102">
        <v>1</v>
      </c>
    </row>
    <row r="32" spans="2:31" ht="11.25">
      <c r="B32" s="94" t="s">
        <v>292</v>
      </c>
      <c r="C32" s="112" t="s">
        <v>290</v>
      </c>
      <c r="D32" s="112" t="s">
        <v>272</v>
      </c>
      <c r="E32" s="102">
        <v>1</v>
      </c>
      <c r="L32" s="218"/>
      <c r="M32" s="61"/>
      <c r="N32" s="61"/>
      <c r="O32" s="61"/>
      <c r="P32" s="61"/>
      <c r="Q32" s="61"/>
      <c r="R32" s="62"/>
      <c r="S32" s="62"/>
      <c r="T32" s="62"/>
      <c r="U32" s="62"/>
      <c r="V32" s="62"/>
      <c r="W32" s="62"/>
      <c r="X32" s="62"/>
      <c r="Y32" s="62"/>
      <c r="Z32" s="62"/>
      <c r="AA32" s="62"/>
      <c r="AB32" s="62"/>
      <c r="AC32" s="62"/>
      <c r="AD32" s="62"/>
      <c r="AE32" s="62"/>
    </row>
    <row r="33" spans="2:31" ht="12" thickBot="1">
      <c r="B33" s="98" t="s">
        <v>293</v>
      </c>
      <c r="C33" s="114" t="s">
        <v>291</v>
      </c>
      <c r="D33" s="114" t="s">
        <v>272</v>
      </c>
      <c r="E33" s="105">
        <v>1</v>
      </c>
      <c r="L33" s="218"/>
      <c r="M33" s="61"/>
      <c r="N33" s="61"/>
      <c r="O33" s="61"/>
      <c r="P33" s="61"/>
      <c r="Q33" s="61"/>
      <c r="R33" s="62"/>
      <c r="S33" s="62"/>
      <c r="T33" s="62"/>
      <c r="U33" s="62"/>
      <c r="V33" s="62"/>
      <c r="W33" s="62"/>
      <c r="X33" s="62"/>
      <c r="Y33" s="62"/>
      <c r="Z33" s="62"/>
      <c r="AA33" s="62"/>
      <c r="AB33" s="62"/>
      <c r="AC33" s="62"/>
      <c r="AD33" s="62"/>
      <c r="AE33" s="62"/>
    </row>
    <row r="34" spans="2:31" ht="12" thickBot="1">
      <c r="B34" s="98"/>
      <c r="C34" s="114"/>
      <c r="D34" s="112"/>
      <c r="E34" s="102"/>
      <c r="L34" s="218"/>
      <c r="M34" s="61"/>
      <c r="N34" s="61"/>
      <c r="O34" s="61"/>
      <c r="P34" s="61"/>
      <c r="Q34" s="61"/>
      <c r="R34" s="67"/>
      <c r="S34" s="60"/>
      <c r="T34" s="60"/>
      <c r="U34" s="60"/>
      <c r="V34" s="68"/>
      <c r="W34" s="68"/>
      <c r="X34" s="60"/>
      <c r="Y34" s="60"/>
      <c r="Z34" s="60"/>
      <c r="AA34" s="60"/>
      <c r="AB34" s="60"/>
      <c r="AC34" s="60"/>
      <c r="AD34" s="60"/>
      <c r="AE34" s="60"/>
    </row>
    <row r="35" spans="8:29" ht="11.25">
      <c r="H35" s="218"/>
      <c r="I35" s="59"/>
      <c r="K35" s="61"/>
      <c r="L35" s="61"/>
      <c r="M35" s="61"/>
      <c r="N35" s="61"/>
      <c r="O35" s="61"/>
      <c r="P35" s="62"/>
      <c r="Q35" s="62"/>
      <c r="R35" s="62"/>
      <c r="S35" s="62"/>
      <c r="T35" s="62"/>
      <c r="U35" s="62"/>
      <c r="V35" s="62"/>
      <c r="W35" s="62"/>
      <c r="X35" s="62"/>
      <c r="Y35" s="62"/>
      <c r="Z35" s="62"/>
      <c r="AA35" s="62"/>
      <c r="AB35" s="62"/>
      <c r="AC35" s="62"/>
    </row>
    <row r="36" spans="7:29" ht="11.25">
      <c r="G36" s="59"/>
      <c r="H36" s="218"/>
      <c r="I36" s="59"/>
      <c r="K36" s="64"/>
      <c r="L36" s="64"/>
      <c r="M36" s="64"/>
      <c r="N36" s="64"/>
      <c r="O36" s="64"/>
      <c r="P36" s="65"/>
      <c r="Q36" s="65"/>
      <c r="R36" s="65"/>
      <c r="S36" s="65"/>
      <c r="T36" s="65"/>
      <c r="U36" s="65"/>
      <c r="V36" s="65"/>
      <c r="W36" s="65"/>
      <c r="X36" s="65"/>
      <c r="Y36" s="65"/>
      <c r="Z36" s="65"/>
      <c r="AA36" s="65"/>
      <c r="AB36" s="65"/>
      <c r="AC36" s="65"/>
    </row>
    <row r="37" spans="7:29" ht="11.25">
      <c r="G37" s="63"/>
      <c r="H37" s="218"/>
      <c r="I37" s="66"/>
      <c r="K37" s="64"/>
      <c r="L37" s="64"/>
      <c r="M37" s="64"/>
      <c r="N37" s="64"/>
      <c r="O37" s="64"/>
      <c r="P37" s="65"/>
      <c r="Q37" s="65"/>
      <c r="R37" s="65"/>
      <c r="S37" s="65"/>
      <c r="T37" s="65"/>
      <c r="U37" s="65"/>
      <c r="V37" s="65"/>
      <c r="W37" s="65"/>
      <c r="X37" s="65"/>
      <c r="Y37" s="65"/>
      <c r="Z37" s="65"/>
      <c r="AA37" s="65"/>
      <c r="AB37" s="65"/>
      <c r="AC37" s="65"/>
    </row>
    <row r="38" spans="7:29" ht="11.25">
      <c r="G38" s="63"/>
      <c r="H38" s="218"/>
      <c r="K38" s="61"/>
      <c r="L38" s="61"/>
      <c r="M38" s="61"/>
      <c r="N38" s="61"/>
      <c r="O38" s="61"/>
      <c r="P38" s="67"/>
      <c r="Q38" s="60"/>
      <c r="R38" s="60"/>
      <c r="S38" s="60"/>
      <c r="T38" s="68"/>
      <c r="U38" s="68"/>
      <c r="V38" s="60"/>
      <c r="W38" s="60"/>
      <c r="X38" s="60"/>
      <c r="Y38" s="60"/>
      <c r="Z38" s="60"/>
      <c r="AA38" s="60"/>
      <c r="AB38" s="60"/>
      <c r="AC38" s="60"/>
    </row>
    <row r="39" spans="7:29" ht="11.25">
      <c r="G39" s="66"/>
      <c r="H39" s="58"/>
      <c r="K39" s="60"/>
      <c r="L39" s="60"/>
      <c r="M39" s="60"/>
      <c r="N39" s="60"/>
      <c r="O39" s="60"/>
      <c r="P39" s="62"/>
      <c r="Q39" s="62"/>
      <c r="R39" s="62"/>
      <c r="S39" s="62"/>
      <c r="T39" s="62"/>
      <c r="U39" s="62"/>
      <c r="V39" s="62"/>
      <c r="W39" s="62"/>
      <c r="X39" s="62"/>
      <c r="Y39" s="62"/>
      <c r="Z39" s="62"/>
      <c r="AA39" s="62"/>
      <c r="AB39" s="62"/>
      <c r="AC39" s="62"/>
    </row>
    <row r="40" spans="7:29" ht="11.25">
      <c r="G40" s="58"/>
      <c r="H40" s="69"/>
      <c r="K40" s="61"/>
      <c r="L40" s="61"/>
      <c r="M40" s="61"/>
      <c r="N40" s="61"/>
      <c r="O40" s="61"/>
      <c r="P40" s="62"/>
      <c r="Q40" s="62"/>
      <c r="R40" s="62"/>
      <c r="S40" s="62"/>
      <c r="T40" s="62"/>
      <c r="U40" s="62"/>
      <c r="V40" s="62"/>
      <c r="W40" s="62"/>
      <c r="X40" s="62"/>
      <c r="Y40" s="62"/>
      <c r="Z40" s="62"/>
      <c r="AA40" s="62"/>
      <c r="AB40" s="62"/>
      <c r="AC40" s="62"/>
    </row>
    <row r="41" spans="7:29" ht="11.25">
      <c r="G41" s="59"/>
      <c r="H41" s="69"/>
      <c r="K41" s="64"/>
      <c r="L41" s="64"/>
      <c r="M41" s="64"/>
      <c r="N41" s="64"/>
      <c r="O41" s="64"/>
      <c r="P41" s="65"/>
      <c r="Q41" s="65"/>
      <c r="R41" s="65"/>
      <c r="S41" s="65"/>
      <c r="T41" s="65"/>
      <c r="U41" s="65"/>
      <c r="V41" s="65"/>
      <c r="W41" s="65"/>
      <c r="X41" s="65"/>
      <c r="Y41" s="65"/>
      <c r="Z41" s="65"/>
      <c r="AA41" s="65"/>
      <c r="AB41" s="65"/>
      <c r="AC41" s="65"/>
    </row>
    <row r="42" spans="7:29" ht="11.25">
      <c r="G42" s="63"/>
      <c r="H42" s="69"/>
      <c r="K42" s="64"/>
      <c r="L42" s="64"/>
      <c r="M42" s="64"/>
      <c r="N42" s="64"/>
      <c r="O42" s="64"/>
      <c r="P42" s="65"/>
      <c r="Q42" s="65"/>
      <c r="R42" s="65"/>
      <c r="S42" s="65"/>
      <c r="T42" s="65"/>
      <c r="U42" s="65"/>
      <c r="V42" s="65"/>
      <c r="W42" s="65"/>
      <c r="X42" s="65"/>
      <c r="Y42" s="65"/>
      <c r="Z42" s="65"/>
      <c r="AA42" s="65"/>
      <c r="AB42" s="65"/>
      <c r="AC42" s="65"/>
    </row>
    <row r="43" spans="7:29" ht="11.25">
      <c r="G43" s="63"/>
      <c r="H43" s="69"/>
      <c r="K43" s="61"/>
      <c r="L43" s="61"/>
      <c r="M43" s="61"/>
      <c r="N43" s="61"/>
      <c r="O43" s="61"/>
      <c r="P43" s="67"/>
      <c r="Q43" s="60"/>
      <c r="R43" s="60"/>
      <c r="S43" s="60"/>
      <c r="T43" s="68"/>
      <c r="U43" s="68"/>
      <c r="V43" s="60"/>
      <c r="W43" s="60"/>
      <c r="X43" s="60"/>
      <c r="Y43" s="60"/>
      <c r="Z43" s="60"/>
      <c r="AA43" s="60"/>
      <c r="AB43" s="60"/>
      <c r="AC43" s="60"/>
    </row>
    <row r="44" spans="7:29" ht="11.25">
      <c r="G44" s="66"/>
      <c r="H44" s="69"/>
      <c r="K44" s="60"/>
      <c r="L44" s="60"/>
      <c r="M44" s="60"/>
      <c r="N44" s="60"/>
      <c r="O44" s="60"/>
      <c r="P44" s="62"/>
      <c r="Q44" s="62"/>
      <c r="R44" s="62"/>
      <c r="S44" s="62"/>
      <c r="T44" s="62"/>
      <c r="U44" s="62"/>
      <c r="V44" s="62"/>
      <c r="W44" s="62"/>
      <c r="X44" s="62"/>
      <c r="Y44" s="62"/>
      <c r="Z44" s="62"/>
      <c r="AA44" s="62"/>
      <c r="AB44" s="62"/>
      <c r="AC44" s="62"/>
    </row>
    <row r="45" spans="7:29" ht="11.25">
      <c r="G45" s="58"/>
      <c r="H45" s="69"/>
      <c r="K45" s="61"/>
      <c r="L45" s="61"/>
      <c r="M45" s="61"/>
      <c r="N45" s="61"/>
      <c r="O45" s="61"/>
      <c r="P45" s="62"/>
      <c r="Q45" s="62"/>
      <c r="R45" s="62"/>
      <c r="S45" s="62"/>
      <c r="T45" s="62"/>
      <c r="U45" s="62"/>
      <c r="V45" s="62"/>
      <c r="W45" s="62"/>
      <c r="X45" s="62"/>
      <c r="Y45" s="62"/>
      <c r="Z45" s="62"/>
      <c r="AA45" s="62"/>
      <c r="AB45" s="62"/>
      <c r="AC45" s="62"/>
    </row>
    <row r="46" spans="7:29" ht="11.25">
      <c r="G46" s="59"/>
      <c r="H46" s="69"/>
      <c r="K46" s="64"/>
      <c r="L46" s="64"/>
      <c r="M46" s="64"/>
      <c r="N46" s="64"/>
      <c r="O46" s="64"/>
      <c r="P46" s="65"/>
      <c r="Q46" s="65"/>
      <c r="R46" s="65"/>
      <c r="S46" s="65"/>
      <c r="T46" s="65"/>
      <c r="U46" s="65"/>
      <c r="V46" s="65"/>
      <c r="W46" s="65"/>
      <c r="X46" s="65"/>
      <c r="Y46" s="65"/>
      <c r="Z46" s="65"/>
      <c r="AA46" s="65"/>
      <c r="AB46" s="65"/>
      <c r="AC46" s="65"/>
    </row>
    <row r="47" spans="7:29" ht="11.25">
      <c r="G47" s="63"/>
      <c r="H47" s="69"/>
      <c r="K47" s="64"/>
      <c r="L47" s="64"/>
      <c r="M47" s="64"/>
      <c r="N47" s="64"/>
      <c r="O47" s="64"/>
      <c r="P47" s="65"/>
      <c r="Q47" s="65"/>
      <c r="R47" s="65"/>
      <c r="S47" s="65"/>
      <c r="T47" s="65"/>
      <c r="U47" s="65"/>
      <c r="V47" s="65"/>
      <c r="W47" s="65"/>
      <c r="X47" s="65"/>
      <c r="Y47" s="65"/>
      <c r="Z47" s="65"/>
      <c r="AA47" s="65"/>
      <c r="AB47" s="65"/>
      <c r="AC47" s="65"/>
    </row>
    <row r="48" spans="7:29" ht="11.25">
      <c r="G48" s="63"/>
      <c r="H48" s="69"/>
      <c r="K48" s="61"/>
      <c r="L48" s="61"/>
      <c r="M48" s="61"/>
      <c r="N48" s="61"/>
      <c r="O48" s="61"/>
      <c r="P48" s="67"/>
      <c r="Q48" s="60"/>
      <c r="R48" s="60"/>
      <c r="S48" s="60"/>
      <c r="T48" s="68"/>
      <c r="U48" s="68"/>
      <c r="V48" s="60"/>
      <c r="W48" s="60"/>
      <c r="X48" s="60"/>
      <c r="Y48" s="60"/>
      <c r="Z48" s="60"/>
      <c r="AA48" s="60"/>
      <c r="AB48" s="60"/>
      <c r="AC48" s="60"/>
    </row>
    <row r="49" spans="7:29" ht="11.25">
      <c r="G49" s="66"/>
      <c r="H49" s="69"/>
      <c r="K49" s="61"/>
      <c r="L49" s="61"/>
      <c r="M49" s="61"/>
      <c r="N49" s="61"/>
      <c r="O49" s="61"/>
      <c r="P49" s="62"/>
      <c r="Q49" s="62"/>
      <c r="R49" s="62"/>
      <c r="S49" s="62"/>
      <c r="T49" s="62"/>
      <c r="U49" s="62"/>
      <c r="V49" s="62"/>
      <c r="W49" s="62"/>
      <c r="X49" s="62"/>
      <c r="Y49" s="62"/>
      <c r="Z49" s="62"/>
      <c r="AA49" s="62"/>
      <c r="AB49" s="62"/>
      <c r="AC49" s="62"/>
    </row>
    <row r="50" ht="11.25">
      <c r="G50" s="58"/>
    </row>
  </sheetData>
  <sheetProtection formatColumns="0" formatRows="0"/>
  <mergeCells count="2">
    <mergeCell ref="L32:L34"/>
    <mergeCell ref="H35:H38"/>
  </mergeCells>
  <dataValidations count="2">
    <dataValidation allowBlank="1" showInputMessage="1" showErrorMessage="1" error="Допускается ввод только положительных действительных чисел!" sqref="K41:O42 G37:G38 K36:O37 G42:G43 G47:G48 K46:O47"/>
    <dataValidation type="decimal" operator="greaterThanOrEqual" allowBlank="1" showErrorMessage="1" error="Допускается ввод значений больших или равных 0" sqref="P41:AC42 P36:AC37 P46:AC47">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2" customFormat="1" ht="12.75">
      <c r="D6" s="304" t="s">
        <v>21</v>
      </c>
      <c r="E6" s="304"/>
      <c r="F6" s="304"/>
      <c r="G6" s="304"/>
      <c r="H6" s="304"/>
    </row>
    <row r="7" spans="4:8" s="92" customFormat="1" ht="18" customHeight="1">
      <c r="D7" s="304" t="str">
        <f>COMPANY</f>
        <v>ЗАО "Завод Красная Заря. Системы цифровой связи"</v>
      </c>
      <c r="E7" s="304"/>
      <c r="F7" s="304"/>
      <c r="G7" s="304"/>
      <c r="H7" s="304"/>
    </row>
    <row r="9" spans="4:8" ht="12" thickBot="1">
      <c r="D9" s="207"/>
      <c r="E9" s="208"/>
      <c r="F9" s="209"/>
      <c r="G9" s="208"/>
      <c r="H9" s="210"/>
    </row>
    <row r="10" spans="4:8" ht="12" thickBot="1">
      <c r="D10" s="211"/>
      <c r="E10" s="56" t="s">
        <v>22</v>
      </c>
      <c r="F10" s="54" t="s">
        <v>23</v>
      </c>
      <c r="G10" s="57" t="s">
        <v>24</v>
      </c>
      <c r="H10" s="212"/>
    </row>
    <row r="11" spans="4:8" ht="11.25">
      <c r="D11" s="211"/>
      <c r="E11" s="70">
        <v>1</v>
      </c>
      <c r="F11" s="53">
        <v>2</v>
      </c>
      <c r="G11" s="70">
        <v>3</v>
      </c>
      <c r="H11" s="212"/>
    </row>
    <row r="12" spans="4:8" ht="11.25">
      <c r="D12" s="211"/>
      <c r="E12" s="177"/>
      <c r="F12" s="178"/>
      <c r="G12" s="179"/>
      <c r="H12" s="212"/>
    </row>
    <row r="13" spans="4:8" ht="11.25" hidden="1">
      <c r="D13" s="211"/>
      <c r="E13" s="71"/>
      <c r="F13" s="52"/>
      <c r="G13" s="71"/>
      <c r="H13" s="212"/>
    </row>
    <row r="14" spans="4:8" ht="11.25">
      <c r="D14" s="213"/>
      <c r="E14" s="214"/>
      <c r="F14" s="215"/>
      <c r="G14" s="214"/>
      <c r="H14" s="21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373</v>
      </c>
      <c r="E2" s="12">
        <v>26422494</v>
      </c>
    </row>
    <row r="3" spans="1:5" ht="33.75">
      <c r="A3" s="29" t="s">
        <v>69</v>
      </c>
      <c r="B3" s="29" t="s">
        <v>70</v>
      </c>
      <c r="C3" s="29" t="s">
        <v>34</v>
      </c>
      <c r="D3" s="44" t="s">
        <v>374</v>
      </c>
      <c r="E3" s="12">
        <v>26361126</v>
      </c>
    </row>
    <row r="4" spans="1:5" ht="33.75">
      <c r="A4" s="29" t="s">
        <v>71</v>
      </c>
      <c r="B4" s="29" t="s">
        <v>72</v>
      </c>
      <c r="C4" s="29" t="s">
        <v>52</v>
      </c>
      <c r="D4" s="44" t="s">
        <v>375</v>
      </c>
      <c r="E4" s="12">
        <v>26641633</v>
      </c>
    </row>
    <row r="5" spans="1:5" ht="22.5">
      <c r="A5" s="29" t="s">
        <v>376</v>
      </c>
      <c r="B5" s="29" t="s">
        <v>377</v>
      </c>
      <c r="C5" s="29" t="s">
        <v>38</v>
      </c>
      <c r="D5" s="44" t="s">
        <v>105</v>
      </c>
      <c r="E5" s="12">
        <v>28427903</v>
      </c>
    </row>
    <row r="6" spans="1:5" ht="22.5">
      <c r="A6" s="29" t="s">
        <v>311</v>
      </c>
      <c r="B6" s="29" t="s">
        <v>378</v>
      </c>
      <c r="C6" s="29" t="s">
        <v>38</v>
      </c>
      <c r="D6" s="44" t="s">
        <v>379</v>
      </c>
      <c r="E6" s="12">
        <v>28274316</v>
      </c>
    </row>
    <row r="7" spans="1:5" ht="33.75">
      <c r="A7" s="29" t="s">
        <v>118</v>
      </c>
      <c r="B7" s="29" t="s">
        <v>119</v>
      </c>
      <c r="C7" s="29" t="s">
        <v>120</v>
      </c>
      <c r="D7" s="44" t="s">
        <v>380</v>
      </c>
      <c r="E7" s="12">
        <v>26361120</v>
      </c>
    </row>
    <row r="8" spans="1:5" ht="22.5">
      <c r="A8" s="29" t="s">
        <v>381</v>
      </c>
      <c r="B8" s="29" t="s">
        <v>382</v>
      </c>
      <c r="C8" s="29" t="s">
        <v>51</v>
      </c>
      <c r="D8" s="44" t="s">
        <v>383</v>
      </c>
      <c r="E8" s="12">
        <v>28491236</v>
      </c>
    </row>
    <row r="9" spans="1:5" ht="22.5">
      <c r="A9" s="29" t="s">
        <v>384</v>
      </c>
      <c r="B9" s="29" t="s">
        <v>385</v>
      </c>
      <c r="C9" s="29" t="s">
        <v>386</v>
      </c>
      <c r="D9" s="44" t="s">
        <v>105</v>
      </c>
      <c r="E9" s="12">
        <v>28450115</v>
      </c>
    </row>
    <row r="10" spans="1:5" ht="22.5">
      <c r="A10" s="29" t="s">
        <v>73</v>
      </c>
      <c r="B10" s="29" t="s">
        <v>106</v>
      </c>
      <c r="C10" s="29" t="s">
        <v>43</v>
      </c>
      <c r="D10" s="44" t="s">
        <v>104</v>
      </c>
      <c r="E10" s="12">
        <v>26361096</v>
      </c>
    </row>
    <row r="11" spans="1:5" ht="22.5">
      <c r="A11" s="29" t="s">
        <v>233</v>
      </c>
      <c r="B11" s="29" t="s">
        <v>387</v>
      </c>
      <c r="C11" s="29" t="s">
        <v>38</v>
      </c>
      <c r="D11" s="44" t="s">
        <v>388</v>
      </c>
      <c r="E11" s="12">
        <v>28042409</v>
      </c>
    </row>
    <row r="12" spans="1:5" ht="45">
      <c r="A12" s="29" t="s">
        <v>74</v>
      </c>
      <c r="B12" s="29" t="s">
        <v>107</v>
      </c>
      <c r="C12" s="29" t="s">
        <v>52</v>
      </c>
      <c r="D12" s="44" t="s">
        <v>389</v>
      </c>
      <c r="E12" s="12">
        <v>26361104</v>
      </c>
    </row>
    <row r="13" spans="1:5" ht="22.5">
      <c r="A13" s="29" t="s">
        <v>234</v>
      </c>
      <c r="B13" s="29" t="s">
        <v>390</v>
      </c>
      <c r="C13" s="29" t="s">
        <v>43</v>
      </c>
      <c r="D13" s="44" t="s">
        <v>104</v>
      </c>
      <c r="E13" s="12">
        <v>28042511</v>
      </c>
    </row>
    <row r="14" spans="1:5" ht="22.5">
      <c r="A14" s="29" t="s">
        <v>140</v>
      </c>
      <c r="B14" s="29" t="s">
        <v>391</v>
      </c>
      <c r="C14" s="29" t="s">
        <v>65</v>
      </c>
      <c r="D14" s="44" t="s">
        <v>105</v>
      </c>
      <c r="E14" s="12">
        <v>27823351</v>
      </c>
    </row>
    <row r="15" spans="1:5" ht="22.5">
      <c r="A15" s="29" t="s">
        <v>392</v>
      </c>
      <c r="B15" s="29" t="s">
        <v>393</v>
      </c>
      <c r="C15" s="29" t="s">
        <v>38</v>
      </c>
      <c r="D15" s="44" t="s">
        <v>105</v>
      </c>
      <c r="E15" s="12">
        <v>28794896</v>
      </c>
    </row>
    <row r="16" spans="1:5" ht="22.5">
      <c r="A16" s="29" t="s">
        <v>141</v>
      </c>
      <c r="B16" s="29" t="s">
        <v>394</v>
      </c>
      <c r="C16" s="29" t="s">
        <v>38</v>
      </c>
      <c r="D16" s="44" t="s">
        <v>105</v>
      </c>
      <c r="E16" s="12">
        <v>27812407</v>
      </c>
    </row>
    <row r="17" spans="1:5" ht="22.5">
      <c r="A17" s="29" t="s">
        <v>395</v>
      </c>
      <c r="B17" s="29" t="s">
        <v>396</v>
      </c>
      <c r="C17" s="29" t="s">
        <v>109</v>
      </c>
      <c r="D17" s="44" t="s">
        <v>104</v>
      </c>
      <c r="E17" s="12">
        <v>28493183</v>
      </c>
    </row>
    <row r="18" spans="1:5" ht="22.5">
      <c r="A18" s="29" t="s">
        <v>75</v>
      </c>
      <c r="B18" s="29" t="s">
        <v>108</v>
      </c>
      <c r="C18" s="29" t="s">
        <v>109</v>
      </c>
      <c r="D18" s="44" t="s">
        <v>379</v>
      </c>
      <c r="E18" s="12">
        <v>26422368</v>
      </c>
    </row>
    <row r="19" spans="1:5" ht="22.5">
      <c r="A19" s="29" t="s">
        <v>261</v>
      </c>
      <c r="B19" s="29" t="s">
        <v>397</v>
      </c>
      <c r="C19" s="29" t="s">
        <v>398</v>
      </c>
      <c r="D19" s="44" t="s">
        <v>399</v>
      </c>
      <c r="E19" s="12">
        <v>28155081</v>
      </c>
    </row>
    <row r="20" spans="1:5" ht="22.5">
      <c r="A20" s="29" t="s">
        <v>235</v>
      </c>
      <c r="B20" s="29" t="s">
        <v>400</v>
      </c>
      <c r="C20" s="29" t="s">
        <v>52</v>
      </c>
      <c r="D20" s="44" t="s">
        <v>105</v>
      </c>
      <c r="E20" s="12">
        <v>28042468</v>
      </c>
    </row>
    <row r="21" spans="1:5" ht="22.5">
      <c r="A21" s="29" t="s">
        <v>76</v>
      </c>
      <c r="B21" s="29" t="s">
        <v>110</v>
      </c>
      <c r="C21" s="29" t="s">
        <v>111</v>
      </c>
      <c r="D21" s="44" t="s">
        <v>104</v>
      </c>
      <c r="E21" s="12">
        <v>26597721</v>
      </c>
    </row>
    <row r="22" spans="1:5" ht="22.5">
      <c r="A22" s="29" t="s">
        <v>251</v>
      </c>
      <c r="B22" s="29" t="s">
        <v>401</v>
      </c>
      <c r="C22" s="29" t="s">
        <v>402</v>
      </c>
      <c r="D22" s="44" t="s">
        <v>388</v>
      </c>
      <c r="E22" s="12">
        <v>28072594</v>
      </c>
    </row>
    <row r="23" spans="1:5" ht="22.5">
      <c r="A23" s="29" t="s">
        <v>236</v>
      </c>
      <c r="B23" s="29" t="s">
        <v>403</v>
      </c>
      <c r="C23" s="29" t="s">
        <v>49</v>
      </c>
      <c r="D23" s="44" t="s">
        <v>104</v>
      </c>
      <c r="E23" s="12">
        <v>28042569</v>
      </c>
    </row>
    <row r="24" spans="1:5" ht="22.5">
      <c r="A24" s="29" t="s">
        <v>77</v>
      </c>
      <c r="B24" s="29" t="s">
        <v>112</v>
      </c>
      <c r="C24" s="29" t="s">
        <v>56</v>
      </c>
      <c r="D24" s="44" t="s">
        <v>104</v>
      </c>
      <c r="E24" s="12">
        <v>26533889</v>
      </c>
    </row>
    <row r="25" spans="1:5" ht="22.5">
      <c r="A25" s="29" t="s">
        <v>229</v>
      </c>
      <c r="B25" s="29" t="s">
        <v>404</v>
      </c>
      <c r="C25" s="29" t="s">
        <v>117</v>
      </c>
      <c r="D25" s="44" t="s">
        <v>104</v>
      </c>
      <c r="E25" s="12">
        <v>27997575</v>
      </c>
    </row>
    <row r="26" spans="1:5" ht="22.5">
      <c r="A26" s="29" t="s">
        <v>250</v>
      </c>
      <c r="B26" s="29" t="s">
        <v>405</v>
      </c>
      <c r="C26" s="29" t="s">
        <v>51</v>
      </c>
      <c r="D26" s="44" t="s">
        <v>105</v>
      </c>
      <c r="E26" s="12">
        <v>28135540</v>
      </c>
    </row>
    <row r="27" spans="1:5" ht="22.5">
      <c r="A27" s="29" t="s">
        <v>121</v>
      </c>
      <c r="B27" s="29" t="s">
        <v>122</v>
      </c>
      <c r="C27" s="29" t="s">
        <v>60</v>
      </c>
      <c r="D27" s="44" t="s">
        <v>406</v>
      </c>
      <c r="E27" s="12">
        <v>26361116</v>
      </c>
    </row>
    <row r="28" spans="1:5" ht="22.5">
      <c r="A28" s="29" t="s">
        <v>237</v>
      </c>
      <c r="B28" s="29" t="s">
        <v>407</v>
      </c>
      <c r="C28" s="29" t="s">
        <v>49</v>
      </c>
      <c r="D28" s="44" t="s">
        <v>105</v>
      </c>
      <c r="E28" s="12">
        <v>28042547</v>
      </c>
    </row>
    <row r="29" spans="1:5" ht="22.5">
      <c r="A29" s="29" t="s">
        <v>124</v>
      </c>
      <c r="B29" s="29" t="s">
        <v>125</v>
      </c>
      <c r="C29" s="29" t="s">
        <v>68</v>
      </c>
      <c r="D29" s="44" t="s">
        <v>406</v>
      </c>
      <c r="E29" s="12">
        <v>26361098</v>
      </c>
    </row>
    <row r="30" spans="1:5" ht="11.25">
      <c r="A30" s="29" t="s">
        <v>216</v>
      </c>
      <c r="B30" s="29" t="s">
        <v>217</v>
      </c>
      <c r="C30" s="29" t="s">
        <v>40</v>
      </c>
      <c r="D30" s="44" t="s">
        <v>131</v>
      </c>
      <c r="E30" s="12">
        <v>26555694</v>
      </c>
    </row>
    <row r="31" spans="1:5" ht="45">
      <c r="A31" s="29" t="s">
        <v>78</v>
      </c>
      <c r="B31" s="29" t="s">
        <v>113</v>
      </c>
      <c r="C31" s="29" t="s">
        <v>109</v>
      </c>
      <c r="D31" s="44" t="s">
        <v>408</v>
      </c>
      <c r="E31" s="12">
        <v>27114822</v>
      </c>
    </row>
    <row r="32" spans="1:5" ht="22.5">
      <c r="A32" s="29" t="s">
        <v>409</v>
      </c>
      <c r="B32" s="29" t="s">
        <v>410</v>
      </c>
      <c r="C32" s="29" t="s">
        <v>49</v>
      </c>
      <c r="D32" s="44" t="s">
        <v>105</v>
      </c>
      <c r="E32" s="12">
        <v>28458587</v>
      </c>
    </row>
    <row r="33" spans="1:4" ht="22.5">
      <c r="A33" s="29" t="s">
        <v>411</v>
      </c>
      <c r="B33" s="29" t="s">
        <v>412</v>
      </c>
      <c r="C33" s="29" t="s">
        <v>60</v>
      </c>
      <c r="D33" s="44" t="s">
        <v>413</v>
      </c>
    </row>
    <row r="34" spans="1:5" ht="22.5">
      <c r="A34" s="29" t="s">
        <v>414</v>
      </c>
      <c r="B34" s="29" t="s">
        <v>415</v>
      </c>
      <c r="C34" s="29" t="s">
        <v>416</v>
      </c>
      <c r="D34" s="44" t="s">
        <v>105</v>
      </c>
      <c r="E34" s="12">
        <v>28284366</v>
      </c>
    </row>
    <row r="35" spans="1:5" ht="22.5">
      <c r="A35" s="29" t="s">
        <v>256</v>
      </c>
      <c r="B35" s="29" t="s">
        <v>417</v>
      </c>
      <c r="C35" s="29" t="s">
        <v>109</v>
      </c>
      <c r="D35" s="44" t="s">
        <v>105</v>
      </c>
      <c r="E35" s="12">
        <v>28152625</v>
      </c>
    </row>
    <row r="36" spans="1:5" ht="22.5">
      <c r="A36" s="29" t="s">
        <v>418</v>
      </c>
      <c r="B36" s="29" t="s">
        <v>419</v>
      </c>
      <c r="C36" s="29" t="s">
        <v>34</v>
      </c>
      <c r="D36" s="44" t="s">
        <v>105</v>
      </c>
      <c r="E36" s="12">
        <v>28453706</v>
      </c>
    </row>
    <row r="37" spans="1:5" ht="22.5">
      <c r="A37" s="29" t="s">
        <v>420</v>
      </c>
      <c r="B37" s="29" t="s">
        <v>421</v>
      </c>
      <c r="C37" s="29" t="s">
        <v>422</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423</v>
      </c>
      <c r="E39" s="12">
        <v>26420583</v>
      </c>
    </row>
    <row r="40" spans="1:5" ht="22.5">
      <c r="A40" s="29" t="s">
        <v>81</v>
      </c>
      <c r="B40" s="29" t="s">
        <v>115</v>
      </c>
      <c r="C40" s="29" t="s">
        <v>43</v>
      </c>
      <c r="D40" s="44" t="s">
        <v>424</v>
      </c>
      <c r="E40" s="12">
        <v>26422149</v>
      </c>
    </row>
    <row r="41" spans="1:5" ht="22.5">
      <c r="A41" s="29" t="s">
        <v>221</v>
      </c>
      <c r="B41" s="29" t="s">
        <v>425</v>
      </c>
      <c r="C41" s="29" t="s">
        <v>65</v>
      </c>
      <c r="D41" s="44" t="s">
        <v>104</v>
      </c>
      <c r="E41" s="12">
        <v>27946694</v>
      </c>
    </row>
    <row r="42" spans="1:5" ht="22.5">
      <c r="A42" s="29" t="s">
        <v>262</v>
      </c>
      <c r="B42" s="29" t="s">
        <v>426</v>
      </c>
      <c r="C42" s="29" t="s">
        <v>34</v>
      </c>
      <c r="D42" s="44" t="s">
        <v>427</v>
      </c>
      <c r="E42" s="12">
        <v>28155116</v>
      </c>
    </row>
    <row r="43" spans="1:5" ht="22.5">
      <c r="A43" s="29" t="s">
        <v>309</v>
      </c>
      <c r="B43" s="29" t="s">
        <v>428</v>
      </c>
      <c r="C43" s="29" t="s">
        <v>49</v>
      </c>
      <c r="D43" s="44" t="s">
        <v>105</v>
      </c>
      <c r="E43" s="12">
        <v>28266590</v>
      </c>
    </row>
    <row r="44" spans="1:5" ht="33.75">
      <c r="A44" s="29" t="s">
        <v>82</v>
      </c>
      <c r="B44" s="29" t="s">
        <v>103</v>
      </c>
      <c r="C44" s="29" t="s">
        <v>34</v>
      </c>
      <c r="D44" s="44" t="s">
        <v>429</v>
      </c>
      <c r="E44" s="12">
        <v>26847594</v>
      </c>
    </row>
    <row r="45" spans="1:5" ht="22.5">
      <c r="A45" s="29" t="s">
        <v>243</v>
      </c>
      <c r="B45" s="29" t="s">
        <v>430</v>
      </c>
      <c r="C45" s="29" t="s">
        <v>49</v>
      </c>
      <c r="D45" s="44" t="s">
        <v>105</v>
      </c>
      <c r="E45" s="12">
        <v>28091987</v>
      </c>
    </row>
    <row r="46" spans="1:5" ht="22.5">
      <c r="A46" s="29" t="s">
        <v>83</v>
      </c>
      <c r="B46" s="29" t="s">
        <v>116</v>
      </c>
      <c r="C46" s="29" t="s">
        <v>117</v>
      </c>
      <c r="D46" s="44" t="s">
        <v>105</v>
      </c>
      <c r="E46" s="12">
        <v>26361118</v>
      </c>
    </row>
    <row r="47" spans="1:5" ht="22.5">
      <c r="A47" s="29" t="s">
        <v>431</v>
      </c>
      <c r="B47" s="29" t="s">
        <v>432</v>
      </c>
      <c r="C47" s="29" t="s">
        <v>111</v>
      </c>
      <c r="D47" s="44" t="s">
        <v>105</v>
      </c>
      <c r="E47" s="12">
        <v>26647768</v>
      </c>
    </row>
    <row r="48" spans="1:5" ht="22.5">
      <c r="A48" s="30" t="s">
        <v>230</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433</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223</v>
      </c>
      <c r="B53" s="12">
        <v>7806005590</v>
      </c>
      <c r="C53" s="27">
        <v>780601001</v>
      </c>
      <c r="D53" s="12" t="s">
        <v>105</v>
      </c>
      <c r="E53" s="12">
        <v>27956327</v>
      </c>
    </row>
    <row r="54" spans="1:5" ht="22.5">
      <c r="A54" s="30" t="s">
        <v>87</v>
      </c>
      <c r="B54" s="12">
        <v>7813047424</v>
      </c>
      <c r="C54" s="27">
        <v>781301001</v>
      </c>
      <c r="D54" s="12" t="s">
        <v>434</v>
      </c>
      <c r="E54" s="12">
        <v>26641618</v>
      </c>
    </row>
    <row r="55" spans="1:5" ht="22.5">
      <c r="A55" s="30" t="s">
        <v>231</v>
      </c>
      <c r="B55" s="12">
        <v>7816067965</v>
      </c>
      <c r="C55" s="27">
        <v>780101001</v>
      </c>
      <c r="D55" s="12" t="s">
        <v>104</v>
      </c>
      <c r="E55" s="12">
        <v>27997479</v>
      </c>
    </row>
    <row r="56" spans="1:5" ht="22.5">
      <c r="A56" s="30" t="s">
        <v>435</v>
      </c>
      <c r="B56" s="12">
        <v>7704784450</v>
      </c>
      <c r="C56" s="27">
        <v>781443001</v>
      </c>
      <c r="D56" s="12" t="s">
        <v>306</v>
      </c>
      <c r="E56" s="12">
        <v>26361128</v>
      </c>
    </row>
    <row r="57" spans="1:5" ht="22.5">
      <c r="A57" s="30" t="s">
        <v>436</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255</v>
      </c>
      <c r="B61" s="12">
        <v>7802205799</v>
      </c>
      <c r="C61" s="27">
        <v>780201001</v>
      </c>
      <c r="D61" s="12" t="s">
        <v>104</v>
      </c>
      <c r="E61" s="12">
        <v>28146440</v>
      </c>
    </row>
    <row r="62" spans="1:5" ht="22.5">
      <c r="A62" s="30" t="s">
        <v>245</v>
      </c>
      <c r="B62" s="12">
        <v>7842335610</v>
      </c>
      <c r="C62" s="27">
        <v>784201001</v>
      </c>
      <c r="D62" s="12" t="s">
        <v>105</v>
      </c>
      <c r="E62" s="12">
        <v>26647775</v>
      </c>
    </row>
    <row r="63" spans="1:5" ht="22.5">
      <c r="A63" s="30" t="s">
        <v>238</v>
      </c>
      <c r="B63" s="12">
        <v>7813045025</v>
      </c>
      <c r="C63" s="27">
        <v>783450001</v>
      </c>
      <c r="D63" s="12" t="s">
        <v>424</v>
      </c>
      <c r="E63" s="12">
        <v>28042181</v>
      </c>
    </row>
    <row r="64" spans="1:5" ht="22.5">
      <c r="A64" s="30" t="s">
        <v>437</v>
      </c>
      <c r="B64" s="12">
        <v>7830002303</v>
      </c>
      <c r="C64" s="27">
        <v>783450001</v>
      </c>
      <c r="D64" s="12" t="s">
        <v>105</v>
      </c>
      <c r="E64" s="12">
        <v>28453717</v>
      </c>
    </row>
    <row r="65" spans="1:5" ht="56.25">
      <c r="A65" s="30" t="s">
        <v>90</v>
      </c>
      <c r="B65" s="12">
        <v>7804002321</v>
      </c>
      <c r="C65" s="27">
        <v>783450001</v>
      </c>
      <c r="D65" s="12" t="s">
        <v>438</v>
      </c>
      <c r="E65" s="12">
        <v>26361094</v>
      </c>
    </row>
    <row r="66" spans="1:5" ht="22.5">
      <c r="A66" s="30" t="s">
        <v>305</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439</v>
      </c>
      <c r="B69" s="12">
        <v>7804040302</v>
      </c>
      <c r="C69" s="27">
        <v>997850200</v>
      </c>
      <c r="D69" s="12" t="s">
        <v>440</v>
      </c>
      <c r="E69" s="12">
        <v>28453744</v>
      </c>
    </row>
    <row r="70" spans="1:5" ht="22.5">
      <c r="A70" s="30" t="s">
        <v>225</v>
      </c>
      <c r="B70" s="12">
        <v>7728156800</v>
      </c>
      <c r="C70" s="27">
        <v>780101001</v>
      </c>
      <c r="D70" s="12" t="s">
        <v>105</v>
      </c>
      <c r="E70" s="12">
        <v>27968093</v>
      </c>
    </row>
    <row r="71" spans="1:5" ht="45">
      <c r="A71" s="30" t="s">
        <v>32</v>
      </c>
      <c r="B71" s="12">
        <v>7805025346</v>
      </c>
      <c r="C71" s="27">
        <v>785050001</v>
      </c>
      <c r="D71" s="12" t="s">
        <v>441</v>
      </c>
      <c r="E71" s="12">
        <v>26361102</v>
      </c>
    </row>
    <row r="72" spans="1:5" ht="22.5">
      <c r="A72" s="30" t="s">
        <v>442</v>
      </c>
      <c r="B72" s="12">
        <v>7805654288</v>
      </c>
      <c r="C72" s="27">
        <v>780501001</v>
      </c>
      <c r="D72" s="12" t="s">
        <v>105</v>
      </c>
      <c r="E72" s="12">
        <v>28796102</v>
      </c>
    </row>
    <row r="73" spans="1:5" ht="33.75">
      <c r="A73" s="30" t="s">
        <v>126</v>
      </c>
      <c r="B73" s="12">
        <v>7825660956</v>
      </c>
      <c r="C73" s="27">
        <v>783450001</v>
      </c>
      <c r="D73" s="12" t="s">
        <v>443</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444</v>
      </c>
      <c r="E77" s="12">
        <v>27307314</v>
      </c>
    </row>
    <row r="78" spans="1:5" ht="22.5">
      <c r="A78" s="30" t="s">
        <v>257</v>
      </c>
      <c r="B78" s="12">
        <v>7813464548</v>
      </c>
      <c r="C78" s="27">
        <v>781301001</v>
      </c>
      <c r="D78" s="12" t="s">
        <v>424</v>
      </c>
      <c r="E78" s="12">
        <v>28152707</v>
      </c>
    </row>
    <row r="79" spans="1:5" ht="33.75">
      <c r="A79" s="30" t="s">
        <v>41</v>
      </c>
      <c r="B79" s="12">
        <v>7811039386</v>
      </c>
      <c r="C79" s="27">
        <v>997850001</v>
      </c>
      <c r="D79" s="12" t="s">
        <v>445</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446</v>
      </c>
      <c r="E81" s="12">
        <v>26814895</v>
      </c>
    </row>
    <row r="82" spans="1:5" ht="22.5">
      <c r="A82" s="30" t="s">
        <v>44</v>
      </c>
      <c r="B82" s="12">
        <v>7714783092</v>
      </c>
      <c r="C82" s="27">
        <v>783943001</v>
      </c>
      <c r="D82" s="12" t="s">
        <v>447</v>
      </c>
      <c r="E82" s="12">
        <v>26828034</v>
      </c>
    </row>
    <row r="83" spans="1:5" ht="22.5">
      <c r="A83" s="30" t="s">
        <v>45</v>
      </c>
      <c r="B83" s="12">
        <v>7806007100</v>
      </c>
      <c r="C83" s="27">
        <v>783450001</v>
      </c>
      <c r="D83" s="12" t="s">
        <v>105</v>
      </c>
      <c r="E83" s="12">
        <v>26361106</v>
      </c>
    </row>
    <row r="84" spans="1:5" ht="22.5">
      <c r="A84" s="30" t="s">
        <v>253</v>
      </c>
      <c r="B84" s="12">
        <v>7804036909</v>
      </c>
      <c r="C84" s="27">
        <v>780401001</v>
      </c>
      <c r="D84" s="12" t="s">
        <v>105</v>
      </c>
      <c r="E84" s="12">
        <v>28143840</v>
      </c>
    </row>
    <row r="85" spans="1:5" ht="22.5">
      <c r="A85" s="30" t="s">
        <v>307</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263</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448</v>
      </c>
      <c r="E92" s="12">
        <v>26539356</v>
      </c>
    </row>
    <row r="93" spans="1:5" ht="22.5">
      <c r="A93" s="30" t="s">
        <v>244</v>
      </c>
      <c r="B93" s="12">
        <v>7825404448</v>
      </c>
      <c r="C93" s="27">
        <v>783450001</v>
      </c>
      <c r="D93" s="12" t="s">
        <v>427</v>
      </c>
      <c r="E93" s="12">
        <v>28091963</v>
      </c>
    </row>
    <row r="94" spans="1:5" ht="22.5">
      <c r="A94" s="30" t="s">
        <v>128</v>
      </c>
      <c r="B94" s="12">
        <v>7810577007</v>
      </c>
      <c r="C94" s="27">
        <v>781001001</v>
      </c>
      <c r="D94" s="12" t="s">
        <v>449</v>
      </c>
      <c r="E94" s="12">
        <v>26555650</v>
      </c>
    </row>
    <row r="95" spans="1:5" ht="22.5">
      <c r="A95" s="30" t="s">
        <v>53</v>
      </c>
      <c r="B95" s="12">
        <v>7810237177</v>
      </c>
      <c r="C95" s="27">
        <v>781001001</v>
      </c>
      <c r="D95" s="12" t="s">
        <v>440</v>
      </c>
      <c r="E95" s="12">
        <v>26422151</v>
      </c>
    </row>
    <row r="96" spans="1:5" ht="22.5">
      <c r="A96" s="30" t="s">
        <v>450</v>
      </c>
      <c r="B96" s="12">
        <v>7817015769</v>
      </c>
      <c r="C96" s="27">
        <v>783450001</v>
      </c>
      <c r="D96" s="12" t="s">
        <v>104</v>
      </c>
      <c r="E96" s="12">
        <v>28816484</v>
      </c>
    </row>
    <row r="97" spans="1:5" ht="22.5">
      <c r="A97" s="30" t="s">
        <v>224</v>
      </c>
      <c r="B97" s="12">
        <v>7806008745</v>
      </c>
      <c r="C97" s="27">
        <v>780601001</v>
      </c>
      <c r="D97" s="12" t="s">
        <v>379</v>
      </c>
      <c r="E97" s="12">
        <v>27961378</v>
      </c>
    </row>
    <row r="98" spans="1:5" ht="22.5">
      <c r="A98" s="30" t="s">
        <v>258</v>
      </c>
      <c r="B98" s="12">
        <v>7838418751</v>
      </c>
      <c r="C98" s="27">
        <v>997850001</v>
      </c>
      <c r="D98" s="12" t="s">
        <v>105</v>
      </c>
      <c r="E98" s="12">
        <v>28152736</v>
      </c>
    </row>
    <row r="99" spans="1:5" ht="22.5">
      <c r="A99" s="30" t="s">
        <v>254</v>
      </c>
      <c r="B99" s="12">
        <v>7806016697</v>
      </c>
      <c r="C99" s="27">
        <v>780601001</v>
      </c>
      <c r="D99" s="12" t="s">
        <v>105</v>
      </c>
      <c r="E99" s="12">
        <v>28145322</v>
      </c>
    </row>
    <row r="100" spans="1:5" ht="33.75">
      <c r="A100" s="30" t="s">
        <v>129</v>
      </c>
      <c r="B100" s="12">
        <v>7813323258</v>
      </c>
      <c r="C100" s="27">
        <v>780501001</v>
      </c>
      <c r="D100" s="12" t="s">
        <v>451</v>
      </c>
      <c r="E100" s="12">
        <v>26533887</v>
      </c>
    </row>
    <row r="101" spans="1:5" ht="22.5">
      <c r="A101" s="30" t="s">
        <v>239</v>
      </c>
      <c r="B101" s="12">
        <v>7801032688</v>
      </c>
      <c r="C101" s="27">
        <v>780101001</v>
      </c>
      <c r="D101" s="12" t="s">
        <v>427</v>
      </c>
      <c r="E101" s="12">
        <v>28042447</v>
      </c>
    </row>
    <row r="102" spans="1:5" ht="22.5">
      <c r="A102" s="30" t="s">
        <v>452</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453</v>
      </c>
      <c r="B106" s="12">
        <v>7813554914</v>
      </c>
      <c r="C106" s="27">
        <v>781301001</v>
      </c>
      <c r="D106" s="12" t="s">
        <v>104</v>
      </c>
      <c r="E106" s="12">
        <v>28454938</v>
      </c>
    </row>
    <row r="107" spans="1:5" ht="22.5">
      <c r="A107" s="30" t="s">
        <v>259</v>
      </c>
      <c r="B107" s="12">
        <v>7801560631</v>
      </c>
      <c r="C107" s="27">
        <v>780101001</v>
      </c>
      <c r="D107" s="12" t="s">
        <v>440</v>
      </c>
      <c r="E107" s="12">
        <v>28152680</v>
      </c>
    </row>
    <row r="108" spans="1:5" ht="45">
      <c r="A108" s="30" t="s">
        <v>54</v>
      </c>
      <c r="B108" s="12">
        <v>7703590927</v>
      </c>
      <c r="C108" s="27">
        <v>785050001</v>
      </c>
      <c r="D108" s="12" t="s">
        <v>454</v>
      </c>
      <c r="E108" s="12">
        <v>26555079</v>
      </c>
    </row>
    <row r="109" spans="1:5" ht="22.5">
      <c r="A109" s="30" t="s">
        <v>240</v>
      </c>
      <c r="B109" s="12">
        <v>7840332364</v>
      </c>
      <c r="C109" s="27">
        <v>784001001</v>
      </c>
      <c r="D109" s="12" t="s">
        <v>105</v>
      </c>
      <c r="E109" s="12">
        <v>28042558</v>
      </c>
    </row>
    <row r="110" spans="1:5" ht="22.5">
      <c r="A110" s="30" t="s">
        <v>222</v>
      </c>
      <c r="B110" s="12">
        <v>4703088415</v>
      </c>
      <c r="C110" s="27">
        <v>781101001</v>
      </c>
      <c r="D110" s="12" t="s">
        <v>105</v>
      </c>
      <c r="E110" s="12">
        <v>27953647</v>
      </c>
    </row>
    <row r="111" spans="1:5" ht="22.5">
      <c r="A111" s="30" t="s">
        <v>455</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456</v>
      </c>
      <c r="B113" s="12">
        <v>7804099257</v>
      </c>
      <c r="C113" s="27">
        <v>784301001</v>
      </c>
      <c r="D113" s="12" t="s">
        <v>457</v>
      </c>
      <c r="E113" s="12">
        <v>28448967</v>
      </c>
    </row>
    <row r="114" spans="1:5" ht="22.5">
      <c r="A114" s="30" t="s">
        <v>57</v>
      </c>
      <c r="B114" s="12">
        <v>7802127477</v>
      </c>
      <c r="C114" s="27">
        <v>780201001</v>
      </c>
      <c r="D114" s="12" t="s">
        <v>105</v>
      </c>
      <c r="E114" s="12">
        <v>26361092</v>
      </c>
    </row>
    <row r="115" spans="1:5" ht="22.5">
      <c r="A115" s="30" t="s">
        <v>241</v>
      </c>
      <c r="B115" s="12">
        <v>7717662353</v>
      </c>
      <c r="C115" s="27">
        <v>781145001</v>
      </c>
      <c r="D115" s="12" t="s">
        <v>104</v>
      </c>
      <c r="E115" s="12">
        <v>28042497</v>
      </c>
    </row>
    <row r="116" spans="1:5" ht="22.5">
      <c r="A116" s="30" t="s">
        <v>248</v>
      </c>
      <c r="B116" s="12">
        <v>7806150886</v>
      </c>
      <c r="C116" s="27">
        <v>780601001</v>
      </c>
      <c r="D116" s="12" t="s">
        <v>105</v>
      </c>
      <c r="E116" s="12">
        <v>28134896</v>
      </c>
    </row>
    <row r="117" spans="1:5" ht="22.5">
      <c r="A117" s="30" t="s">
        <v>247</v>
      </c>
      <c r="B117" s="12">
        <v>7804349796</v>
      </c>
      <c r="C117" s="27">
        <v>780401001</v>
      </c>
      <c r="D117" s="12" t="s">
        <v>458</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379</v>
      </c>
      <c r="E119" s="12">
        <v>26361093</v>
      </c>
    </row>
    <row r="120" spans="1:5" ht="22.5">
      <c r="A120" s="30" t="s">
        <v>459</v>
      </c>
      <c r="B120" s="12">
        <v>7817330143</v>
      </c>
      <c r="C120" s="27">
        <v>781701001</v>
      </c>
      <c r="D120" s="12" t="s">
        <v>104</v>
      </c>
      <c r="E120" s="12">
        <v>28041958</v>
      </c>
    </row>
    <row r="121" spans="1:5" ht="22.5">
      <c r="A121" s="30" t="s">
        <v>59</v>
      </c>
      <c r="B121" s="12">
        <v>7801185204</v>
      </c>
      <c r="C121" s="27">
        <v>784101001</v>
      </c>
      <c r="D121" s="12" t="s">
        <v>388</v>
      </c>
      <c r="E121" s="12">
        <v>27546308</v>
      </c>
    </row>
    <row r="122" spans="1:5" ht="33.75">
      <c r="A122" s="30" t="s">
        <v>133</v>
      </c>
      <c r="B122" s="12">
        <v>7811322925</v>
      </c>
      <c r="C122" s="27">
        <v>781101001</v>
      </c>
      <c r="D122" s="12" t="s">
        <v>460</v>
      </c>
      <c r="E122" s="12">
        <v>26361113</v>
      </c>
    </row>
    <row r="123" spans="1:5" ht="22.5">
      <c r="A123" s="30" t="s">
        <v>260</v>
      </c>
      <c r="B123" s="12">
        <v>7802118578</v>
      </c>
      <c r="C123" s="27">
        <v>997350001</v>
      </c>
      <c r="D123" s="12" t="s">
        <v>104</v>
      </c>
      <c r="E123" s="12">
        <v>28152725</v>
      </c>
    </row>
    <row r="124" spans="1:5" ht="22.5">
      <c r="A124" s="30" t="s">
        <v>310</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461</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264</v>
      </c>
      <c r="B131" s="12">
        <v>7802437912</v>
      </c>
      <c r="C131" s="27">
        <v>780201001</v>
      </c>
      <c r="D131" s="12" t="s">
        <v>458</v>
      </c>
      <c r="E131" s="12">
        <v>28155105</v>
      </c>
    </row>
    <row r="132" spans="1:5" ht="22.5">
      <c r="A132" s="30" t="s">
        <v>308</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462</v>
      </c>
      <c r="E134" s="12">
        <v>27546295</v>
      </c>
    </row>
    <row r="135" spans="1:5" ht="22.5">
      <c r="A135" s="30" t="s">
        <v>463</v>
      </c>
      <c r="B135" s="12">
        <v>7805614870</v>
      </c>
      <c r="C135" s="27">
        <v>783901001</v>
      </c>
      <c r="D135" s="12" t="s">
        <v>464</v>
      </c>
      <c r="E135" s="12">
        <v>28509704</v>
      </c>
    </row>
    <row r="136" spans="1:5" ht="22.5">
      <c r="A136" s="30" t="s">
        <v>66</v>
      </c>
      <c r="B136" s="12">
        <v>7820029472</v>
      </c>
      <c r="C136" s="27">
        <v>782001001</v>
      </c>
      <c r="D136" s="12" t="s">
        <v>105</v>
      </c>
      <c r="E136" s="12">
        <v>26361121</v>
      </c>
    </row>
    <row r="137" spans="1:5" ht="22.5">
      <c r="A137" s="30" t="s">
        <v>246</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465</v>
      </c>
      <c r="B139" s="12">
        <v>7806438628</v>
      </c>
      <c r="C139" s="27">
        <v>780601001</v>
      </c>
      <c r="D139" s="12" t="s">
        <v>466</v>
      </c>
      <c r="E139" s="12">
        <v>28422808</v>
      </c>
    </row>
    <row r="140" spans="1:5" ht="11.25">
      <c r="A140" s="30" t="s">
        <v>219</v>
      </c>
      <c r="B140" s="12">
        <v>7841314985</v>
      </c>
      <c r="C140" s="27">
        <v>784101001</v>
      </c>
      <c r="D140" s="12" t="s">
        <v>131</v>
      </c>
      <c r="E140" s="12">
        <v>26361135</v>
      </c>
    </row>
    <row r="141" spans="1:5" ht="22.5">
      <c r="A141" s="30" t="s">
        <v>226</v>
      </c>
      <c r="B141" s="12">
        <v>7839357460</v>
      </c>
      <c r="C141" s="27">
        <v>783901001</v>
      </c>
      <c r="D141" s="12" t="s">
        <v>105</v>
      </c>
      <c r="E141" s="12">
        <v>27971244</v>
      </c>
    </row>
    <row r="142" spans="1:5" ht="22.5">
      <c r="A142" s="30" t="s">
        <v>467</v>
      </c>
      <c r="B142" s="12">
        <v>7805519673</v>
      </c>
      <c r="C142" s="27">
        <v>783801001</v>
      </c>
      <c r="D142" s="12" t="s">
        <v>105</v>
      </c>
      <c r="E142" s="12">
        <v>28151979</v>
      </c>
    </row>
    <row r="143" spans="1:5" ht="22.5">
      <c r="A143" s="30" t="s">
        <v>468</v>
      </c>
      <c r="B143" s="12">
        <v>7802853013</v>
      </c>
      <c r="C143" s="27">
        <v>780201001</v>
      </c>
      <c r="D143" s="12" t="s">
        <v>105</v>
      </c>
      <c r="E143" s="12">
        <v>28511826</v>
      </c>
    </row>
    <row r="144" spans="1:5" ht="22.5">
      <c r="A144" s="30" t="s">
        <v>469</v>
      </c>
      <c r="B144" s="12">
        <v>7841014910</v>
      </c>
      <c r="C144" s="27">
        <v>784101001</v>
      </c>
      <c r="D144" s="12" t="s">
        <v>470</v>
      </c>
      <c r="E144" s="12">
        <v>28798987</v>
      </c>
    </row>
    <row r="145" spans="1:5" ht="22.5">
      <c r="A145" s="30" t="s">
        <v>232</v>
      </c>
      <c r="B145" s="12">
        <v>7820034338</v>
      </c>
      <c r="C145" s="27">
        <v>782001001</v>
      </c>
      <c r="D145" s="12" t="s">
        <v>105</v>
      </c>
      <c r="E145" s="12">
        <v>28001891</v>
      </c>
    </row>
    <row r="146" spans="1:5" ht="33.75">
      <c r="A146" s="30" t="s">
        <v>67</v>
      </c>
      <c r="B146" s="12">
        <v>7813114617</v>
      </c>
      <c r="C146" s="27">
        <v>781301001</v>
      </c>
      <c r="D146" s="12" t="s">
        <v>471</v>
      </c>
      <c r="E146" s="12">
        <v>26361115</v>
      </c>
    </row>
    <row r="147" spans="1:5" ht="22.5">
      <c r="A147" s="30" t="s">
        <v>472</v>
      </c>
      <c r="B147" s="12">
        <v>7810467163</v>
      </c>
      <c r="C147" s="27">
        <v>783101001</v>
      </c>
      <c r="D147" s="12" t="s">
        <v>105</v>
      </c>
      <c r="E147" s="12">
        <v>28042530</v>
      </c>
    </row>
    <row r="148" spans="1:5" ht="22.5">
      <c r="A148" s="30" t="s">
        <v>228</v>
      </c>
      <c r="B148" s="12">
        <v>7813109141</v>
      </c>
      <c r="C148" s="27">
        <v>781301001</v>
      </c>
      <c r="D148" s="12" t="s">
        <v>104</v>
      </c>
      <c r="E148" s="12">
        <v>27988538</v>
      </c>
    </row>
    <row r="149" spans="1:5" ht="22.5">
      <c r="A149" s="30" t="s">
        <v>242</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249</v>
      </c>
      <c r="B151" s="12">
        <v>7801089980</v>
      </c>
      <c r="C151" s="27">
        <v>780101001</v>
      </c>
      <c r="D151" s="12" t="s">
        <v>424</v>
      </c>
      <c r="E151" s="12">
        <v>28134965</v>
      </c>
    </row>
    <row r="152" spans="1:5" ht="22.5">
      <c r="A152" s="30" t="s">
        <v>91</v>
      </c>
      <c r="B152" s="12">
        <v>7806007029</v>
      </c>
      <c r="C152" s="27">
        <v>780601001</v>
      </c>
      <c r="D152" s="12" t="s">
        <v>388</v>
      </c>
      <c r="E152" s="12">
        <v>26422092</v>
      </c>
    </row>
    <row r="153" spans="1:5" ht="33.75">
      <c r="A153" s="30" t="s">
        <v>92</v>
      </c>
      <c r="B153" s="12">
        <v>7811375691</v>
      </c>
      <c r="C153" s="27">
        <v>781101001</v>
      </c>
      <c r="D153" s="12" t="s">
        <v>473</v>
      </c>
      <c r="E153" s="12">
        <v>26361114</v>
      </c>
    </row>
    <row r="154" spans="1:5" ht="22.5">
      <c r="A154" s="30" t="s">
        <v>227</v>
      </c>
      <c r="B154" s="12">
        <v>7806302458</v>
      </c>
      <c r="C154" s="27">
        <v>780601001</v>
      </c>
      <c r="D154" s="12" t="s">
        <v>105</v>
      </c>
      <c r="E154" s="12">
        <v>27976484</v>
      </c>
    </row>
    <row r="155" spans="1:5" ht="22.5">
      <c r="A155" s="30" t="s">
        <v>136</v>
      </c>
      <c r="B155" s="12">
        <v>7826087336</v>
      </c>
      <c r="C155" s="27">
        <v>783901001</v>
      </c>
      <c r="D155" s="12" t="s">
        <v>474</v>
      </c>
      <c r="E155" s="12">
        <v>26769190</v>
      </c>
    </row>
    <row r="156" spans="1:5" ht="11.25">
      <c r="A156" s="30" t="s">
        <v>137</v>
      </c>
      <c r="B156" s="12">
        <v>7841378040</v>
      </c>
      <c r="C156" s="27">
        <v>784101001</v>
      </c>
      <c r="D156" s="12" t="s">
        <v>475</v>
      </c>
      <c r="E156" s="12">
        <v>26641597</v>
      </c>
    </row>
    <row r="157" spans="1:5" ht="22.5">
      <c r="A157" s="30" t="s">
        <v>476</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424</v>
      </c>
      <c r="E160" s="12">
        <v>26361123</v>
      </c>
    </row>
    <row r="161" spans="1:5" ht="22.5">
      <c r="A161" s="30" t="s">
        <v>477</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478</v>
      </c>
      <c r="B163" s="12">
        <v>7703792360</v>
      </c>
      <c r="C163" s="27">
        <v>780701001</v>
      </c>
      <c r="D163" s="12" t="s">
        <v>105</v>
      </c>
      <c r="E163" s="12">
        <v>28496542</v>
      </c>
    </row>
    <row r="164" spans="1:5" ht="22.5">
      <c r="A164" s="30" t="s">
        <v>96</v>
      </c>
      <c r="B164" s="12">
        <v>7820027796</v>
      </c>
      <c r="C164" s="27">
        <v>782001001</v>
      </c>
      <c r="D164" s="12" t="s">
        <v>424</v>
      </c>
      <c r="E164" s="12">
        <v>26516049</v>
      </c>
    </row>
    <row r="165" spans="1:5" ht="22.5">
      <c r="A165" s="30" t="s">
        <v>265</v>
      </c>
      <c r="B165" s="12">
        <v>7820013553</v>
      </c>
      <c r="C165" s="27">
        <v>782001001</v>
      </c>
      <c r="D165" s="12" t="s">
        <v>379</v>
      </c>
      <c r="E165" s="12">
        <v>28191592</v>
      </c>
    </row>
    <row r="166" spans="1:5" ht="45">
      <c r="A166" s="30" t="s">
        <v>164</v>
      </c>
      <c r="B166" s="12">
        <v>7830000970</v>
      </c>
      <c r="C166" s="27">
        <v>783450001</v>
      </c>
      <c r="D166" s="12" t="s">
        <v>479</v>
      </c>
      <c r="E166" s="12">
        <v>26322166</v>
      </c>
    </row>
    <row r="167" spans="1:5" ht="22.5">
      <c r="A167" s="30" t="s">
        <v>252</v>
      </c>
      <c r="B167" s="12">
        <v>7707049388</v>
      </c>
      <c r="C167" s="27">
        <v>784001001</v>
      </c>
      <c r="D167" s="12" t="s">
        <v>379</v>
      </c>
      <c r="E167" s="12">
        <v>26357538</v>
      </c>
    </row>
    <row r="168" spans="1:5" ht="22.5">
      <c r="A168" s="30" t="s">
        <v>480</v>
      </c>
      <c r="B168" s="12">
        <v>7813045547</v>
      </c>
      <c r="C168" s="27">
        <v>781301001</v>
      </c>
      <c r="D168" s="12" t="s">
        <v>388</v>
      </c>
      <c r="E168" s="12">
        <v>27995413</v>
      </c>
    </row>
    <row r="169" spans="1:5" ht="22.5">
      <c r="A169" s="30" t="s">
        <v>481</v>
      </c>
      <c r="B169" s="12">
        <v>7812029408</v>
      </c>
      <c r="C169" s="27">
        <v>783801001</v>
      </c>
      <c r="D169" s="12" t="s">
        <v>427</v>
      </c>
      <c r="E169" s="12">
        <v>28454949</v>
      </c>
    </row>
    <row r="170" spans="1:5" ht="22.5">
      <c r="A170" s="30" t="s">
        <v>482</v>
      </c>
      <c r="B170" s="12">
        <v>7805029012</v>
      </c>
      <c r="C170" s="27">
        <v>780501001</v>
      </c>
      <c r="D170" s="12" t="s">
        <v>105</v>
      </c>
      <c r="E170" s="12">
        <v>26361089</v>
      </c>
    </row>
    <row r="171" spans="1:5" ht="33.75">
      <c r="A171" s="30" t="s">
        <v>483</v>
      </c>
      <c r="B171" s="12">
        <v>7804040077</v>
      </c>
      <c r="C171" s="27">
        <v>780401001</v>
      </c>
      <c r="D171" s="12" t="s">
        <v>484</v>
      </c>
      <c r="E171" s="12">
        <v>26491915</v>
      </c>
    </row>
    <row r="172" spans="1:5" ht="22.5">
      <c r="A172" s="30" t="s">
        <v>485</v>
      </c>
      <c r="B172" s="12">
        <v>7812009592</v>
      </c>
      <c r="C172" s="27">
        <v>783801001</v>
      </c>
      <c r="D172" s="12" t="s">
        <v>427</v>
      </c>
      <c r="E172" s="12">
        <v>26422396</v>
      </c>
    </row>
    <row r="173" spans="1:5" ht="22.5">
      <c r="A173" s="30" t="s">
        <v>486</v>
      </c>
      <c r="B173" s="12">
        <v>7813045434</v>
      </c>
      <c r="C173" s="27">
        <v>781301001</v>
      </c>
      <c r="D173" s="12" t="s">
        <v>105</v>
      </c>
      <c r="E173" s="12">
        <v>28436138</v>
      </c>
    </row>
    <row r="174" spans="1:5" ht="22.5">
      <c r="A174" s="30" t="s">
        <v>487</v>
      </c>
      <c r="B174" s="12">
        <v>7817002417</v>
      </c>
      <c r="C174" s="27">
        <v>781701001</v>
      </c>
      <c r="D174" s="12" t="s">
        <v>104</v>
      </c>
      <c r="E174" s="12">
        <v>28485475</v>
      </c>
    </row>
    <row r="175" spans="1:5" ht="22.5">
      <c r="A175" s="30" t="s">
        <v>488</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489</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16">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10.7109375" style="0" customWidth="1"/>
  </cols>
  <sheetData>
    <row r="1" s="31" customFormat="1" ht="11.25" hidden="1"/>
    <row r="2" s="31" customFormat="1" ht="11.25" hidden="1"/>
    <row r="3" s="31" customFormat="1" ht="11.25" hidden="1"/>
    <row r="4" spans="7:8" ht="11.25">
      <c r="G4" s="221" t="str">
        <f>FORMCODE</f>
        <v>WARM.OPENINFO.PLAN.4.178</v>
      </c>
      <c r="H4" s="221"/>
    </row>
    <row r="5" spans="7:8" ht="11.25">
      <c r="G5" s="221" t="str">
        <f>VERSION</f>
        <v>Версия 1.0</v>
      </c>
      <c r="H5" s="221"/>
    </row>
    <row r="6" spans="7:8" ht="11.25">
      <c r="G6" s="43"/>
      <c r="H6" s="43"/>
    </row>
    <row r="7" spans="7:8" ht="11.25">
      <c r="G7" s="222"/>
      <c r="H7" s="222"/>
    </row>
    <row r="8" spans="4:8" ht="11.25">
      <c r="D8" s="223" t="s">
        <v>98</v>
      </c>
      <c r="E8" s="223"/>
      <c r="F8" s="223"/>
      <c r="G8" s="223"/>
      <c r="H8" s="223"/>
    </row>
    <row r="9" spans="4:8" ht="32.25" customHeight="1">
      <c r="D9" s="139"/>
      <c r="E9" s="225" t="str">
        <f>FORMNAME</f>
        <v>Информация о предложении регулируемой организациии об установлении цен (тарифов) в сфере теплоснабжения</v>
      </c>
      <c r="F9" s="225"/>
      <c r="G9" s="225"/>
      <c r="H9" s="139"/>
    </row>
    <row r="10" spans="4:8" ht="11.25">
      <c r="D10" s="224"/>
      <c r="E10" s="224"/>
      <c r="F10" s="224"/>
      <c r="G10" s="224"/>
      <c r="H10" s="224"/>
    </row>
    <row r="11" spans="4:8" ht="11.25">
      <c r="D11" s="38"/>
      <c r="E11" s="38"/>
      <c r="F11" s="38"/>
      <c r="G11" s="38"/>
      <c r="H11" s="38"/>
    </row>
    <row r="12" spans="4:8" s="88" customFormat="1" ht="33.75" customHeight="1">
      <c r="D12" s="89"/>
      <c r="E12" s="219"/>
      <c r="F12" s="220"/>
      <c r="G12" s="220"/>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219"/>
      <c r="F31" s="220"/>
      <c r="G31" s="220"/>
    </row>
    <row r="32" spans="5:7" s="89" customFormat="1" ht="25.5" customHeight="1">
      <c r="E32" s="219"/>
      <c r="F32" s="220"/>
      <c r="G32" s="220"/>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drawing r:id="rId3"/>
  <legacyDrawing r:id="rId2"/>
  <oleObjects>
    <oleObject progId="Документ" shapeId="6923654"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7"/>
  <sheetViews>
    <sheetView showGridLines="0" tabSelected="1" workbookViewId="0" topLeftCell="C16">
      <selection activeCell="F26" sqref="F26:G26"/>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26361096</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21" t="str">
        <f>FORMCODE</f>
        <v>WARM.OPENINFO.PLAN.4.178</v>
      </c>
      <c r="H4" s="221"/>
      <c r="I4" s="4"/>
      <c r="P4" s="46"/>
      <c r="Q4" s="46"/>
    </row>
    <row r="5" spans="1:17" s="3" customFormat="1" ht="14.25" customHeight="1">
      <c r="A5" s="34"/>
      <c r="B5" s="33"/>
      <c r="D5" s="6"/>
      <c r="E5" s="6"/>
      <c r="F5" s="6"/>
      <c r="G5" s="221" t="str">
        <f>VERSION</f>
        <v>Версия 1.0</v>
      </c>
      <c r="H5" s="221"/>
      <c r="I5" s="5"/>
      <c r="P5" s="46"/>
      <c r="Q5" s="46"/>
    </row>
    <row r="6" spans="1:17" s="3" customFormat="1" ht="14.25" customHeight="1">
      <c r="A6" s="34"/>
      <c r="B6" s="33"/>
      <c r="D6" s="6"/>
      <c r="E6" s="7"/>
      <c r="F6" s="8"/>
      <c r="G6" s="9"/>
      <c r="H6" s="9"/>
      <c r="I6" s="5"/>
      <c r="P6" s="46"/>
      <c r="Q6" s="46"/>
    </row>
    <row r="7" spans="1:17" s="21" customFormat="1" ht="30" customHeight="1">
      <c r="A7" s="34"/>
      <c r="B7" s="33"/>
      <c r="C7" s="72"/>
      <c r="D7" s="256" t="str">
        <f>FORMNAME</f>
        <v>Информация о предложении регулируемой организациии об установлении цен (тарифов) в сфере теплоснабжения</v>
      </c>
      <c r="E7" s="256"/>
      <c r="F7" s="256"/>
      <c r="G7" s="256"/>
      <c r="H7" s="256"/>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252" t="s">
        <v>304</v>
      </c>
      <c r="E9" s="252"/>
      <c r="F9" s="252"/>
      <c r="G9" s="252"/>
      <c r="H9" s="252"/>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253" t="s">
        <v>490</v>
      </c>
      <c r="G12" s="254"/>
      <c r="H12" s="18"/>
      <c r="I12" s="11"/>
      <c r="P12" s="47"/>
      <c r="Q12" s="47"/>
    </row>
    <row r="13" spans="4:17" ht="15" customHeight="1">
      <c r="D13" s="74"/>
      <c r="E13" s="19"/>
      <c r="F13" s="255"/>
      <c r="G13" s="255"/>
      <c r="H13" s="20"/>
      <c r="I13" s="21"/>
      <c r="P13" s="47"/>
      <c r="Q13" s="47"/>
    </row>
    <row r="14" spans="3:17" ht="27.75" customHeight="1">
      <c r="C14" s="22"/>
      <c r="D14" s="74"/>
      <c r="E14" s="78" t="s">
        <v>3</v>
      </c>
      <c r="F14" s="241" t="s">
        <v>73</v>
      </c>
      <c r="G14" s="242"/>
      <c r="H14" s="20"/>
      <c r="I14" s="21"/>
      <c r="P14" s="47"/>
      <c r="Q14" s="47"/>
    </row>
    <row r="15" spans="4:17" ht="27.75" customHeight="1">
      <c r="D15" s="74"/>
      <c r="E15" s="79" t="s">
        <v>4</v>
      </c>
      <c r="F15" s="243" t="s">
        <v>106</v>
      </c>
      <c r="G15" s="244"/>
      <c r="H15" s="75"/>
      <c r="I15" s="21"/>
      <c r="P15" s="47"/>
      <c r="Q15" s="47"/>
    </row>
    <row r="16" spans="4:17" ht="27.75" customHeight="1">
      <c r="D16" s="74"/>
      <c r="E16" s="80" t="s">
        <v>5</v>
      </c>
      <c r="F16" s="245" t="s">
        <v>43</v>
      </c>
      <c r="G16" s="246"/>
      <c r="H16" s="75"/>
      <c r="I16" s="21"/>
      <c r="P16" s="47"/>
      <c r="Q16" s="47"/>
    </row>
    <row r="17" spans="4:17" ht="15" customHeight="1">
      <c r="D17" s="15"/>
      <c r="E17" s="15"/>
      <c r="F17" s="15"/>
      <c r="G17" s="17"/>
      <c r="H17" s="18"/>
      <c r="I17" s="11"/>
      <c r="P17" s="47"/>
      <c r="Q17" s="47"/>
    </row>
    <row r="18" spans="4:17" ht="27.75" customHeight="1">
      <c r="D18" s="74"/>
      <c r="E18" s="81" t="s">
        <v>25</v>
      </c>
      <c r="F18" s="245" t="s">
        <v>349</v>
      </c>
      <c r="G18" s="246"/>
      <c r="H18" s="17"/>
      <c r="I18" s="23"/>
      <c r="J18" s="24"/>
      <c r="P18" s="47"/>
      <c r="Q18" s="47"/>
    </row>
    <row r="19" spans="4:17" ht="15" customHeight="1">
      <c r="D19" s="15"/>
      <c r="E19" s="15"/>
      <c r="F19" s="15"/>
      <c r="G19" s="17"/>
      <c r="H19" s="18"/>
      <c r="I19" s="11"/>
      <c r="P19" s="47"/>
      <c r="Q19" s="47"/>
    </row>
    <row r="20" spans="4:17" ht="27.75" customHeight="1">
      <c r="D20" s="74"/>
      <c r="E20" s="81" t="s">
        <v>312</v>
      </c>
      <c r="F20" s="245" t="s">
        <v>491</v>
      </c>
      <c r="G20" s="246"/>
      <c r="H20" s="17"/>
      <c r="I20" s="23"/>
      <c r="J20" s="24"/>
      <c r="P20" s="47"/>
      <c r="Q20" s="47"/>
    </row>
    <row r="21" spans="4:17" ht="15" customHeight="1">
      <c r="D21" s="74"/>
      <c r="E21" s="19"/>
      <c r="F21" s="15"/>
      <c r="G21" s="20"/>
      <c r="H21" s="20"/>
      <c r="I21" s="21"/>
      <c r="P21" s="47"/>
      <c r="Q21" s="47"/>
    </row>
    <row r="22" spans="4:17" ht="22.5" customHeight="1">
      <c r="D22" s="74"/>
      <c r="E22" s="247" t="s">
        <v>348</v>
      </c>
      <c r="F22" s="248"/>
      <c r="G22" s="249"/>
      <c r="H22" s="17"/>
      <c r="I22" s="23"/>
      <c r="J22" s="24"/>
      <c r="P22" s="47"/>
      <c r="Q22" s="47"/>
    </row>
    <row r="23" spans="4:17" ht="27.75" customHeight="1">
      <c r="D23" s="74"/>
      <c r="E23" s="82" t="s">
        <v>6</v>
      </c>
      <c r="F23" s="250">
        <v>2016</v>
      </c>
      <c r="G23" s="251"/>
      <c r="H23" s="20"/>
      <c r="I23" s="21"/>
      <c r="P23" s="47"/>
      <c r="Q23" s="47"/>
    </row>
    <row r="24" spans="4:17" ht="15" customHeight="1">
      <c r="D24" s="15"/>
      <c r="E24" s="15"/>
      <c r="F24" s="15"/>
      <c r="G24" s="17"/>
      <c r="H24" s="18"/>
      <c r="I24" s="11"/>
      <c r="P24" s="47"/>
      <c r="Q24" s="47"/>
    </row>
    <row r="25" spans="4:17" ht="29.25" customHeight="1">
      <c r="D25" s="15"/>
      <c r="E25" s="247" t="s">
        <v>350</v>
      </c>
      <c r="F25" s="248"/>
      <c r="G25" s="249"/>
      <c r="H25" s="18"/>
      <c r="I25" s="11"/>
      <c r="P25" s="47"/>
      <c r="Q25" s="47"/>
    </row>
    <row r="26" spans="4:17" ht="27.75" customHeight="1">
      <c r="D26" s="74"/>
      <c r="E26" s="80" t="s">
        <v>351</v>
      </c>
      <c r="F26" s="250" t="s">
        <v>352</v>
      </c>
      <c r="G26" s="251"/>
      <c r="H26" s="17"/>
      <c r="I26" s="23"/>
      <c r="J26" s="24"/>
      <c r="P26" s="47"/>
      <c r="Q26" s="47"/>
    </row>
    <row r="27" spans="4:17" ht="15" customHeight="1">
      <c r="D27" s="15"/>
      <c r="E27" s="15"/>
      <c r="F27" s="15"/>
      <c r="G27" s="17"/>
      <c r="H27" s="18"/>
      <c r="I27" s="11"/>
      <c r="P27" s="47"/>
      <c r="Q27" s="47"/>
    </row>
    <row r="28" spans="4:10" ht="22.5" customHeight="1">
      <c r="D28" s="74"/>
      <c r="E28" s="232" t="s">
        <v>7</v>
      </c>
      <c r="F28" s="233"/>
      <c r="G28" s="234"/>
      <c r="H28" s="75"/>
      <c r="I28" s="40"/>
      <c r="J28" s="40"/>
    </row>
    <row r="29" spans="1:9" ht="23.25" customHeight="1">
      <c r="A29" s="35"/>
      <c r="D29" s="15"/>
      <c r="E29" s="83" t="s">
        <v>8</v>
      </c>
      <c r="F29" s="235" t="s">
        <v>492</v>
      </c>
      <c r="G29" s="236"/>
      <c r="H29" s="75"/>
      <c r="I29" s="41"/>
    </row>
    <row r="30" spans="1:9" ht="27.75" customHeight="1">
      <c r="A30" s="35"/>
      <c r="D30" s="15"/>
      <c r="E30" s="84" t="s">
        <v>9</v>
      </c>
      <c r="F30" s="235" t="s">
        <v>492</v>
      </c>
      <c r="G30" s="236"/>
      <c r="H30" s="75"/>
      <c r="I30" s="42"/>
    </row>
    <row r="31" spans="4:9" ht="15" customHeight="1">
      <c r="D31" s="74"/>
      <c r="E31" s="19"/>
      <c r="F31" s="15"/>
      <c r="G31" s="20"/>
      <c r="H31" s="75"/>
      <c r="I31" s="21"/>
    </row>
    <row r="32" spans="4:9" ht="22.5" customHeight="1">
      <c r="D32" s="74"/>
      <c r="E32" s="232" t="s">
        <v>18</v>
      </c>
      <c r="F32" s="233"/>
      <c r="G32" s="234"/>
      <c r="H32" s="75"/>
      <c r="I32" s="21"/>
    </row>
    <row r="33" spans="4:9" ht="27.75" customHeight="1">
      <c r="D33" s="74"/>
      <c r="E33" s="85" t="s">
        <v>11</v>
      </c>
      <c r="F33" s="239" t="s">
        <v>493</v>
      </c>
      <c r="G33" s="240"/>
      <c r="H33" s="75"/>
      <c r="I33" s="21"/>
    </row>
    <row r="34" spans="4:9" ht="27.75" customHeight="1">
      <c r="D34" s="74"/>
      <c r="E34" s="86" t="s">
        <v>12</v>
      </c>
      <c r="F34" s="226" t="s">
        <v>494</v>
      </c>
      <c r="G34" s="227"/>
      <c r="H34" s="75"/>
      <c r="I34" s="21"/>
    </row>
    <row r="35" spans="4:9" ht="15" customHeight="1">
      <c r="D35" s="74"/>
      <c r="E35" s="19"/>
      <c r="F35" s="15"/>
      <c r="G35" s="20"/>
      <c r="H35" s="75"/>
      <c r="I35" s="21"/>
    </row>
    <row r="36" spans="1:9" ht="22.5" customHeight="1">
      <c r="A36" s="35"/>
      <c r="D36" s="15"/>
      <c r="E36" s="232" t="s">
        <v>10</v>
      </c>
      <c r="F36" s="233"/>
      <c r="G36" s="234"/>
      <c r="H36" s="75"/>
      <c r="I36" s="11"/>
    </row>
    <row r="37" spans="1:9" ht="27.75" customHeight="1">
      <c r="A37" s="35"/>
      <c r="B37" s="36"/>
      <c r="D37" s="76"/>
      <c r="E37" s="85" t="s">
        <v>11</v>
      </c>
      <c r="F37" s="237" t="s">
        <v>495</v>
      </c>
      <c r="G37" s="238"/>
      <c r="H37" s="75"/>
      <c r="I37" s="25"/>
    </row>
    <row r="38" spans="1:9" ht="27.75" customHeight="1">
      <c r="A38" s="35"/>
      <c r="B38" s="36"/>
      <c r="D38" s="76"/>
      <c r="E38" s="85" t="s">
        <v>12</v>
      </c>
      <c r="F38" s="237" t="s">
        <v>496</v>
      </c>
      <c r="G38" s="238"/>
      <c r="H38" s="75"/>
      <c r="I38" s="25"/>
    </row>
    <row r="39" spans="1:9" ht="27.75" customHeight="1">
      <c r="A39" s="35"/>
      <c r="B39" s="36"/>
      <c r="D39" s="76"/>
      <c r="E39" s="85" t="s">
        <v>13</v>
      </c>
      <c r="F39" s="228" t="s">
        <v>497</v>
      </c>
      <c r="G39" s="229"/>
      <c r="H39" s="75"/>
      <c r="I39" s="25"/>
    </row>
    <row r="40" spans="1:9" ht="27.75" customHeight="1">
      <c r="A40" s="35"/>
      <c r="B40" s="36"/>
      <c r="D40" s="76"/>
      <c r="E40" s="86" t="s">
        <v>14</v>
      </c>
      <c r="F40" s="230" t="s">
        <v>498</v>
      </c>
      <c r="G40" s="231"/>
      <c r="H40" s="75"/>
      <c r="I40" s="25"/>
    </row>
    <row r="41" spans="4:9" ht="11.25">
      <c r="D41" s="15"/>
      <c r="E41" s="15"/>
      <c r="F41" s="15"/>
      <c r="G41" s="17"/>
      <c r="H41" s="17"/>
      <c r="I41" s="11"/>
    </row>
    <row r="47" spans="7:8" ht="11.25">
      <c r="G47" s="26"/>
      <c r="H47" s="26"/>
    </row>
  </sheetData>
  <sheetProtection password="E4D4" sheet="1" objects="1" scenarios="1" formatColumns="0" formatRows="0"/>
  <mergeCells count="26">
    <mergeCell ref="D9:H9"/>
    <mergeCell ref="F12:G12"/>
    <mergeCell ref="F13:G13"/>
    <mergeCell ref="G4:H4"/>
    <mergeCell ref="G5:H5"/>
    <mergeCell ref="D7:H7"/>
    <mergeCell ref="F33:G33"/>
    <mergeCell ref="F14:G14"/>
    <mergeCell ref="F15:G15"/>
    <mergeCell ref="F16:G16"/>
    <mergeCell ref="E22:G22"/>
    <mergeCell ref="F23:G23"/>
    <mergeCell ref="F18:G18"/>
    <mergeCell ref="F20:G20"/>
    <mergeCell ref="E25:G25"/>
    <mergeCell ref="F26:G26"/>
    <mergeCell ref="F34:G34"/>
    <mergeCell ref="F39:G39"/>
    <mergeCell ref="F40:G40"/>
    <mergeCell ref="E28:G28"/>
    <mergeCell ref="F29:G29"/>
    <mergeCell ref="F30:G30"/>
    <mergeCell ref="E36:G36"/>
    <mergeCell ref="F37:G37"/>
    <mergeCell ref="F38:G38"/>
    <mergeCell ref="E32:G32"/>
  </mergeCells>
  <dataValidations count="6">
    <dataValidation type="textLength" operator="lessThanOrEqual" allowBlank="1" showInputMessage="1" showErrorMessage="1" errorTitle="Ошибка" error="Допускается ввод не более 900 символов!" sqref="F33:G34 F29:G30 F37:G40">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N18"/>
  <sheetViews>
    <sheetView showGridLines="0" zoomScalePageLayoutView="0" workbookViewId="0" topLeftCell="C4">
      <selection activeCell="G15" sqref="G15"/>
    </sheetView>
  </sheetViews>
  <sheetFormatPr defaultColWidth="9.140625" defaultRowHeight="11.25"/>
  <cols>
    <col min="1" max="2" width="8.140625" style="149" hidden="1" customWidth="1"/>
    <col min="3" max="3" width="9.00390625" style="88" bestFit="1" customWidth="1"/>
    <col min="5" max="5" width="8.7109375" style="0" customWidth="1"/>
    <col min="6" max="6" width="56.421875" style="0" customWidth="1"/>
    <col min="7" max="7" width="43.57421875" style="0" customWidth="1"/>
  </cols>
  <sheetData>
    <row r="1" spans="1:7" s="126" customFormat="1" ht="32.25" customHeight="1" hidden="1">
      <c r="A1" s="147">
        <f>ID</f>
        <v>26361096</v>
      </c>
      <c r="B1" s="147"/>
      <c r="C1" s="125"/>
      <c r="D1" s="125"/>
      <c r="E1" s="134"/>
      <c r="F1" s="134"/>
      <c r="G1" s="125"/>
    </row>
    <row r="2" spans="1:3" s="126" customFormat="1" ht="32.25" customHeight="1" hidden="1">
      <c r="A2" s="147"/>
      <c r="B2" s="147"/>
      <c r="C2" s="125"/>
    </row>
    <row r="3" spans="1:7" s="126" customFormat="1" ht="32.25" customHeight="1" hidden="1">
      <c r="A3" s="147"/>
      <c r="B3" s="147"/>
      <c r="C3" s="125"/>
      <c r="D3" s="125"/>
      <c r="E3" s="125"/>
      <c r="F3" s="125"/>
      <c r="G3" s="125"/>
    </row>
    <row r="4" spans="1:8" ht="11.25">
      <c r="A4" s="147"/>
      <c r="B4" s="147"/>
      <c r="C4" s="89"/>
      <c r="D4" s="127"/>
      <c r="E4" s="128"/>
      <c r="F4" s="128"/>
      <c r="G4" s="128"/>
      <c r="H4" s="136" t="str">
        <f>FORMID</f>
        <v>WARM.OPENINFO.PLAN.4.178</v>
      </c>
    </row>
    <row r="5" spans="1:8" ht="11.25">
      <c r="A5" s="147"/>
      <c r="B5" s="147"/>
      <c r="C5" s="89"/>
      <c r="D5" s="129"/>
      <c r="E5" s="38"/>
      <c r="F5" s="38"/>
      <c r="G5" s="38"/>
      <c r="H5" s="138" t="s">
        <v>319</v>
      </c>
    </row>
    <row r="6" spans="1:8" ht="12" thickBot="1">
      <c r="A6" s="147"/>
      <c r="B6" s="147"/>
      <c r="C6" s="89"/>
      <c r="D6" s="129"/>
      <c r="E6" s="38"/>
      <c r="F6" s="38"/>
      <c r="G6" s="38"/>
      <c r="H6" s="138"/>
    </row>
    <row r="7" spans="1:13" s="143" customFormat="1" ht="27.75" customHeight="1">
      <c r="A7" s="148"/>
      <c r="B7" s="148"/>
      <c r="C7" s="140"/>
      <c r="D7" s="141"/>
      <c r="E7" s="257" t="s">
        <v>322</v>
      </c>
      <c r="F7" s="258"/>
      <c r="G7" s="259"/>
      <c r="H7" s="142"/>
      <c r="J7" s="144"/>
      <c r="K7" s="144"/>
      <c r="L7" s="144"/>
      <c r="M7" s="144"/>
    </row>
    <row r="8" spans="1:13" s="143" customFormat="1" ht="12.75">
      <c r="A8" s="148"/>
      <c r="B8" s="148"/>
      <c r="C8" s="140"/>
      <c r="D8" s="141"/>
      <c r="E8" s="260" t="str">
        <f>COMPANY</f>
        <v>ЗАО "Завод Красная Заря. Системы цифровой связи"</v>
      </c>
      <c r="F8" s="261"/>
      <c r="G8" s="262"/>
      <c r="H8" s="142"/>
      <c r="J8" s="144"/>
      <c r="K8" s="144"/>
      <c r="L8" s="144"/>
      <c r="M8" s="144"/>
    </row>
    <row r="9" spans="1:13" s="143" customFormat="1" ht="12.75">
      <c r="A9" s="148"/>
      <c r="B9" s="148"/>
      <c r="C9" s="140"/>
      <c r="D9" s="141"/>
      <c r="E9" s="267" t="str">
        <f>KIND_ACTIVITY</f>
        <v>Прозводство тепловой энергии, Передача тепловой энергии</v>
      </c>
      <c r="F9" s="268"/>
      <c r="G9" s="269"/>
      <c r="H9" s="142"/>
      <c r="J9" s="144"/>
      <c r="K9" s="144"/>
      <c r="L9" s="144"/>
      <c r="M9" s="144"/>
    </row>
    <row r="10" spans="1:13" s="1" customFormat="1" ht="12" thickBot="1">
      <c r="A10" s="147"/>
      <c r="B10" s="147"/>
      <c r="C10" s="92"/>
      <c r="D10" s="195"/>
      <c r="E10" s="263" t="str">
        <f>"Предложение организации на "&amp;YEAR_PERIOD&amp;" год"</f>
        <v>Предложение организации на 2016 год</v>
      </c>
      <c r="F10" s="264"/>
      <c r="G10" s="265"/>
      <c r="H10" s="196"/>
      <c r="J10" s="197"/>
      <c r="K10" s="197"/>
      <c r="L10" s="197"/>
      <c r="M10" s="197"/>
    </row>
    <row r="11" spans="1:13" ht="12" thickBot="1">
      <c r="A11" s="147"/>
      <c r="B11" s="147"/>
      <c r="C11" s="89"/>
      <c r="D11" s="129"/>
      <c r="E11" s="38"/>
      <c r="F11" s="38"/>
      <c r="G11" s="38"/>
      <c r="H11" s="130"/>
      <c r="J11" s="135"/>
      <c r="K11" s="135"/>
      <c r="L11" s="135"/>
      <c r="M11" s="135"/>
    </row>
    <row r="12" spans="1:13" ht="30" customHeight="1">
      <c r="A12" s="147"/>
      <c r="B12" s="147"/>
      <c r="C12" s="137"/>
      <c r="D12" s="129"/>
      <c r="E12" s="159" t="s">
        <v>299</v>
      </c>
      <c r="F12" s="167" t="s">
        <v>323</v>
      </c>
      <c r="G12" s="309" t="s">
        <v>502</v>
      </c>
      <c r="H12" s="130"/>
      <c r="J12" s="135"/>
      <c r="K12" s="135"/>
      <c r="L12" s="135"/>
      <c r="M12" s="135"/>
    </row>
    <row r="13" spans="1:13" ht="30" customHeight="1">
      <c r="A13" s="147"/>
      <c r="B13" s="147"/>
      <c r="C13" s="137"/>
      <c r="D13" s="129"/>
      <c r="E13" s="160" t="s">
        <v>300</v>
      </c>
      <c r="F13" s="168" t="s">
        <v>324</v>
      </c>
      <c r="G13" s="198" t="s">
        <v>499</v>
      </c>
      <c r="H13" s="130"/>
      <c r="J13" s="135"/>
      <c r="K13" s="135"/>
      <c r="L13" s="135"/>
      <c r="M13" s="135"/>
    </row>
    <row r="14" spans="1:13" ht="30" customHeight="1">
      <c r="A14" s="147"/>
      <c r="B14" s="147"/>
      <c r="C14" s="137"/>
      <c r="D14" s="129"/>
      <c r="E14" s="160" t="s">
        <v>301</v>
      </c>
      <c r="F14" s="168" t="s">
        <v>325</v>
      </c>
      <c r="G14" s="310" t="s">
        <v>503</v>
      </c>
      <c r="H14" s="130"/>
      <c r="J14" s="135"/>
      <c r="K14" s="135"/>
      <c r="L14" s="135"/>
      <c r="M14" s="135"/>
    </row>
    <row r="15" spans="1:13" s="157" customFormat="1" ht="30" customHeight="1" thickBot="1">
      <c r="A15" s="153"/>
      <c r="B15" s="153"/>
      <c r="C15" s="154"/>
      <c r="D15" s="155"/>
      <c r="E15" s="161" t="s">
        <v>302</v>
      </c>
      <c r="F15" s="169" t="s">
        <v>326</v>
      </c>
      <c r="G15" s="315" t="s">
        <v>504</v>
      </c>
      <c r="H15" s="156"/>
      <c r="J15" s="158"/>
      <c r="K15" s="158"/>
      <c r="L15" s="158"/>
      <c r="M15" s="158"/>
    </row>
    <row r="16" spans="1:13" ht="12.75" customHeight="1">
      <c r="A16" s="134" t="s">
        <v>296</v>
      </c>
      <c r="B16" s="147"/>
      <c r="C16" s="137"/>
      <c r="D16" s="129"/>
      <c r="E16" s="150"/>
      <c r="F16" s="150"/>
      <c r="G16" s="151"/>
      <c r="H16" s="130"/>
      <c r="J16" s="135"/>
      <c r="K16" s="135"/>
      <c r="L16" s="135"/>
      <c r="M16" s="135"/>
    </row>
    <row r="17" spans="1:14" ht="36" customHeight="1">
      <c r="A17" s="147"/>
      <c r="B17" s="147"/>
      <c r="C17" s="137"/>
      <c r="D17" s="129"/>
      <c r="E17" s="146" t="s">
        <v>298</v>
      </c>
      <c r="F17" s="266" t="s">
        <v>321</v>
      </c>
      <c r="G17" s="266"/>
      <c r="H17" s="130"/>
      <c r="I17" s="145"/>
      <c r="J17" s="145"/>
      <c r="K17" s="145"/>
      <c r="L17" s="145"/>
      <c r="M17" s="145"/>
      <c r="N17" s="145"/>
    </row>
    <row r="18" spans="1:8" ht="11.25">
      <c r="A18" s="134"/>
      <c r="B18" s="147"/>
      <c r="C18" s="89"/>
      <c r="D18" s="131"/>
      <c r="E18" s="132"/>
      <c r="F18" s="132"/>
      <c r="G18" s="132"/>
      <c r="H18" s="133"/>
    </row>
  </sheetData>
  <sheetProtection password="E4D4" sheet="1" formatColumns="0" formatRows="0"/>
  <mergeCells count="5">
    <mergeCell ref="E7:G7"/>
    <mergeCell ref="E8:G8"/>
    <mergeCell ref="E10:G10"/>
    <mergeCell ref="F17:G17"/>
    <mergeCell ref="E9:G9"/>
  </mergeCells>
  <dataValidations count="2">
    <dataValidation type="decimal" allowBlank="1" showInputMessage="1" showErrorMessage="1" sqref="G16">
      <formula1>-100000000000000000000</formula1>
      <formula2>100000000000000000000</formula2>
    </dataValidation>
    <dataValidation type="textLength" allowBlank="1" showInputMessage="1" showErrorMessage="1" sqref="G12:G15">
      <formula1>0</formula1>
      <formula2>900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O27"/>
  <sheetViews>
    <sheetView showGridLines="0" zoomScalePageLayoutView="0" workbookViewId="0" topLeftCell="C4">
      <selection activeCell="G18" sqref="G18:H18"/>
    </sheetView>
  </sheetViews>
  <sheetFormatPr defaultColWidth="9.140625" defaultRowHeight="11.25"/>
  <cols>
    <col min="1" max="2" width="8.140625" style="149" hidden="1" customWidth="1"/>
    <col min="3" max="3" width="9.00390625" style="88" bestFit="1" customWidth="1"/>
    <col min="5" max="5" width="8.7109375" style="0" customWidth="1"/>
    <col min="6" max="6" width="50.57421875" style="0" customWidth="1"/>
    <col min="7" max="7" width="7.421875" style="0" customWidth="1"/>
    <col min="8" max="8" width="43.57421875" style="0" customWidth="1"/>
  </cols>
  <sheetData>
    <row r="1" spans="1:8" s="126" customFormat="1" ht="32.25" customHeight="1" hidden="1">
      <c r="A1" s="147">
        <f>ID</f>
        <v>26361096</v>
      </c>
      <c r="B1" s="147"/>
      <c r="C1" s="125"/>
      <c r="D1" s="125"/>
      <c r="E1" s="134"/>
      <c r="F1" s="134"/>
      <c r="G1" s="134"/>
      <c r="H1" s="125"/>
    </row>
    <row r="2" spans="1:3" s="126" customFormat="1" ht="32.25" customHeight="1" hidden="1">
      <c r="A2" s="147"/>
      <c r="B2" s="147"/>
      <c r="C2" s="125"/>
    </row>
    <row r="3" spans="1:8" s="126" customFormat="1" ht="32.25" customHeight="1" hidden="1">
      <c r="A3" s="147"/>
      <c r="B3" s="147"/>
      <c r="C3" s="125"/>
      <c r="D3" s="125"/>
      <c r="E3" s="125"/>
      <c r="F3" s="125"/>
      <c r="G3" s="125"/>
      <c r="H3" s="125"/>
    </row>
    <row r="4" spans="1:9" ht="11.25">
      <c r="A4" s="147"/>
      <c r="B4" s="147"/>
      <c r="C4" s="89"/>
      <c r="D4" s="127"/>
      <c r="E4" s="128"/>
      <c r="F4" s="128"/>
      <c r="G4" s="128"/>
      <c r="H4" s="128"/>
      <c r="I4" s="136" t="str">
        <f>FORMID</f>
        <v>WARM.OPENINFO.PLAN.4.178</v>
      </c>
    </row>
    <row r="5" spans="1:9" ht="11.25">
      <c r="A5" s="147"/>
      <c r="B5" s="147"/>
      <c r="C5" s="89"/>
      <c r="D5" s="129"/>
      <c r="E5" s="38"/>
      <c r="F5" s="38"/>
      <c r="G5" s="38"/>
      <c r="H5" s="38"/>
      <c r="I5" s="138" t="s">
        <v>320</v>
      </c>
    </row>
    <row r="6" spans="1:9" ht="12" thickBot="1">
      <c r="A6" s="147"/>
      <c r="B6" s="147"/>
      <c r="C6" s="89"/>
      <c r="D6" s="129"/>
      <c r="E6" s="38"/>
      <c r="F6" s="38"/>
      <c r="G6" s="38"/>
      <c r="H6" s="38"/>
      <c r="I6" s="138"/>
    </row>
    <row r="7" spans="1:14" s="143" customFormat="1" ht="30.75" customHeight="1">
      <c r="A7" s="148"/>
      <c r="B7" s="148"/>
      <c r="C7" s="140"/>
      <c r="D7" s="141"/>
      <c r="E7" s="257" t="s">
        <v>327</v>
      </c>
      <c r="F7" s="258"/>
      <c r="G7" s="258"/>
      <c r="H7" s="259"/>
      <c r="I7" s="142"/>
      <c r="K7" s="144"/>
      <c r="L7" s="144"/>
      <c r="M7" s="144"/>
      <c r="N7" s="144"/>
    </row>
    <row r="8" spans="1:14" s="143" customFormat="1" ht="12.75">
      <c r="A8" s="148"/>
      <c r="B8" s="148"/>
      <c r="C8" s="140"/>
      <c r="D8" s="141"/>
      <c r="E8" s="260" t="str">
        <f>COMPANY</f>
        <v>ЗАО "Завод Красная Заря. Системы цифровой связи"</v>
      </c>
      <c r="F8" s="261"/>
      <c r="G8" s="261"/>
      <c r="H8" s="262"/>
      <c r="I8" s="142"/>
      <c r="K8" s="144"/>
      <c r="L8" s="144"/>
      <c r="M8" s="144"/>
      <c r="N8" s="144"/>
    </row>
    <row r="9" spans="1:14" ht="11.25">
      <c r="A9" s="147"/>
      <c r="B9" s="147"/>
      <c r="C9" s="89"/>
      <c r="D9" s="129"/>
      <c r="E9" s="270" t="str">
        <f>KIND_ACTIVITY</f>
        <v>Прозводство тепловой энергии, Передача тепловой энергии</v>
      </c>
      <c r="F9" s="271"/>
      <c r="G9" s="271"/>
      <c r="H9" s="272"/>
      <c r="I9" s="130"/>
      <c r="K9" s="135"/>
      <c r="L9" s="135"/>
      <c r="M9" s="135"/>
      <c r="N9" s="135"/>
    </row>
    <row r="10" spans="1:14" ht="12" thickBot="1">
      <c r="A10" s="147"/>
      <c r="B10" s="147"/>
      <c r="C10" s="89"/>
      <c r="D10" s="129"/>
      <c r="E10" s="263" t="str">
        <f>"Предложение организации на "&amp;YEAR_PERIOD&amp;" год"</f>
        <v>Предложение организации на 2016 год</v>
      </c>
      <c r="F10" s="264"/>
      <c r="G10" s="264"/>
      <c r="H10" s="265"/>
      <c r="I10" s="130"/>
      <c r="K10" s="135"/>
      <c r="L10" s="135"/>
      <c r="M10" s="135"/>
      <c r="N10" s="135"/>
    </row>
    <row r="11" spans="1:14" ht="12" thickBot="1">
      <c r="A11" s="147"/>
      <c r="B11" s="147"/>
      <c r="C11" s="89"/>
      <c r="D11" s="129"/>
      <c r="E11" s="38"/>
      <c r="F11" s="38"/>
      <c r="G11" s="38"/>
      <c r="H11" s="38"/>
      <c r="I11" s="130"/>
      <c r="K11" s="135"/>
      <c r="L11" s="135"/>
      <c r="M11" s="135"/>
      <c r="N11" s="135"/>
    </row>
    <row r="12" spans="1:14" ht="30" customHeight="1">
      <c r="A12" s="147"/>
      <c r="B12" s="147"/>
      <c r="C12" s="137"/>
      <c r="D12" s="129"/>
      <c r="E12" s="159" t="s">
        <v>299</v>
      </c>
      <c r="F12" s="167" t="s">
        <v>328</v>
      </c>
      <c r="G12" s="277" t="s">
        <v>368</v>
      </c>
      <c r="H12" s="278"/>
      <c r="I12" s="130"/>
      <c r="K12" s="135"/>
      <c r="L12" s="135"/>
      <c r="M12" s="135"/>
      <c r="N12" s="135"/>
    </row>
    <row r="13" spans="1:14" ht="30" customHeight="1">
      <c r="A13" s="147"/>
      <c r="B13" s="147"/>
      <c r="C13" s="137"/>
      <c r="D13" s="129"/>
      <c r="E13" s="160" t="s">
        <v>300</v>
      </c>
      <c r="F13" s="168" t="s">
        <v>329</v>
      </c>
      <c r="G13" s="279">
        <v>1354.16</v>
      </c>
      <c r="H13" s="280"/>
      <c r="I13" s="130"/>
      <c r="K13" s="135"/>
      <c r="L13" s="135"/>
      <c r="M13" s="135"/>
      <c r="N13" s="135"/>
    </row>
    <row r="14" spans="1:14" ht="30" customHeight="1">
      <c r="A14" s="147"/>
      <c r="B14" s="147"/>
      <c r="C14" s="137"/>
      <c r="D14" s="129"/>
      <c r="E14" s="273" t="s">
        <v>301</v>
      </c>
      <c r="F14" s="275" t="s">
        <v>330</v>
      </c>
      <c r="G14" s="201" t="s">
        <v>364</v>
      </c>
      <c r="H14" s="202">
        <v>41640</v>
      </c>
      <c r="I14" s="130"/>
      <c r="K14" s="135"/>
      <c r="L14" s="135"/>
      <c r="M14" s="135"/>
      <c r="N14" s="135"/>
    </row>
    <row r="15" spans="1:14" ht="30" customHeight="1">
      <c r="A15" s="147"/>
      <c r="B15" s="147"/>
      <c r="C15" s="137"/>
      <c r="D15" s="129"/>
      <c r="E15" s="274"/>
      <c r="F15" s="276"/>
      <c r="G15" s="201" t="s">
        <v>365</v>
      </c>
      <c r="H15" s="202">
        <v>42735</v>
      </c>
      <c r="I15" s="130"/>
      <c r="K15" s="135"/>
      <c r="L15" s="135"/>
      <c r="M15" s="135"/>
      <c r="N15" s="135"/>
    </row>
    <row r="16" spans="1:14" ht="33.75">
      <c r="A16" s="147"/>
      <c r="B16" s="147"/>
      <c r="C16" s="137"/>
      <c r="D16" s="129"/>
      <c r="E16" s="160" t="s">
        <v>302</v>
      </c>
      <c r="F16" s="171" t="s">
        <v>331</v>
      </c>
      <c r="G16" s="281"/>
      <c r="H16" s="282"/>
      <c r="I16" s="130"/>
      <c r="K16" s="135"/>
      <c r="L16" s="135"/>
      <c r="M16" s="135"/>
      <c r="N16" s="135"/>
    </row>
    <row r="17" spans="1:13" ht="36" customHeight="1">
      <c r="A17" s="147"/>
      <c r="B17" s="147">
        <f>ROW(B18)-ROW()</f>
        <v>1</v>
      </c>
      <c r="C17" s="137" t="s">
        <v>362</v>
      </c>
      <c r="D17" s="152"/>
      <c r="E17" s="162" t="str">
        <f>"4."&amp;ROW()-ROW($E$17)+1&amp;"."</f>
        <v>4.1.</v>
      </c>
      <c r="F17" s="163" t="s">
        <v>337</v>
      </c>
      <c r="G17" s="285" t="s">
        <v>505</v>
      </c>
      <c r="H17" s="286"/>
      <c r="I17" s="130"/>
      <c r="J17" s="135"/>
      <c r="K17" s="135"/>
      <c r="L17" s="135"/>
      <c r="M17" s="135"/>
    </row>
    <row r="18" spans="1:13" s="311" customFormat="1" ht="36" customHeight="1">
      <c r="A18" s="147">
        <f>ROW()-ROW(A17)</f>
        <v>1</v>
      </c>
      <c r="B18" s="147">
        <f>ROW(A19)-ROW()</f>
        <v>1</v>
      </c>
      <c r="C18" s="314" t="s">
        <v>362</v>
      </c>
      <c r="D18" s="152"/>
      <c r="E18" s="217" t="str">
        <f>"4."&amp;ROW()-ROW($E$17)+1&amp;"."</f>
        <v>4.2.</v>
      </c>
      <c r="F18" s="163" t="s">
        <v>338</v>
      </c>
      <c r="G18" s="308">
        <v>0.01</v>
      </c>
      <c r="H18" s="286"/>
      <c r="I18" s="312"/>
      <c r="J18" s="313"/>
      <c r="K18" s="313"/>
      <c r="L18" s="313"/>
      <c r="M18" s="313"/>
    </row>
    <row r="19" spans="1:13" ht="12.75" customHeight="1">
      <c r="A19" s="147">
        <f>ROW()-ROW(A18)</f>
        <v>1</v>
      </c>
      <c r="B19" s="147">
        <v>1</v>
      </c>
      <c r="C19" s="137"/>
      <c r="D19" s="152"/>
      <c r="E19" s="164"/>
      <c r="F19" s="166" t="s">
        <v>297</v>
      </c>
      <c r="G19" s="200"/>
      <c r="H19" s="165"/>
      <c r="I19" s="130"/>
      <c r="J19" s="135"/>
      <c r="K19" s="135"/>
      <c r="L19" s="135"/>
      <c r="M19" s="135"/>
    </row>
    <row r="20" spans="1:14" ht="30" customHeight="1">
      <c r="A20" s="147"/>
      <c r="B20" s="147"/>
      <c r="C20" s="137"/>
      <c r="D20" s="129"/>
      <c r="E20" s="170" t="s">
        <v>346</v>
      </c>
      <c r="F20" s="171" t="s">
        <v>347</v>
      </c>
      <c r="G20" s="283">
        <f>SUM(G21:G22)</f>
        <v>11756.85</v>
      </c>
      <c r="H20" s="284"/>
      <c r="I20" s="130"/>
      <c r="K20" s="135"/>
      <c r="L20" s="135"/>
      <c r="M20" s="135"/>
      <c r="N20" s="135"/>
    </row>
    <row r="21" spans="1:13" ht="28.5" customHeight="1">
      <c r="A21" s="147"/>
      <c r="B21" s="147">
        <f>ROW(B22)-ROW()</f>
        <v>1</v>
      </c>
      <c r="C21" s="137" t="s">
        <v>362</v>
      </c>
      <c r="D21" s="152"/>
      <c r="E21" s="160" t="str">
        <f>"5."&amp;ROW()-ROW($E$21)+1&amp;"."</f>
        <v>5.1.</v>
      </c>
      <c r="F21" s="199">
        <v>2016</v>
      </c>
      <c r="G21" s="279">
        <v>11756.85</v>
      </c>
      <c r="H21" s="280"/>
      <c r="I21" s="130"/>
      <c r="J21" s="135"/>
      <c r="K21" s="135"/>
      <c r="L21" s="135"/>
      <c r="M21" s="135"/>
    </row>
    <row r="22" spans="1:13" ht="12.75" customHeight="1">
      <c r="A22" s="147">
        <f>ROW()-ROW(A21)</f>
        <v>1</v>
      </c>
      <c r="B22" s="147">
        <v>1</v>
      </c>
      <c r="C22" s="137"/>
      <c r="D22" s="152"/>
      <c r="E22" s="194"/>
      <c r="F22" s="166" t="s">
        <v>297</v>
      </c>
      <c r="G22" s="200"/>
      <c r="H22" s="165"/>
      <c r="I22" s="130"/>
      <c r="J22" s="135"/>
      <c r="K22" s="135"/>
      <c r="L22" s="135"/>
      <c r="M22" s="135"/>
    </row>
    <row r="23" spans="1:14" ht="30" customHeight="1">
      <c r="A23" s="147"/>
      <c r="B23" s="147"/>
      <c r="C23" s="137"/>
      <c r="D23" s="129"/>
      <c r="E23" s="160" t="s">
        <v>332</v>
      </c>
      <c r="F23" s="168" t="s">
        <v>333</v>
      </c>
      <c r="G23" s="279">
        <v>8682</v>
      </c>
      <c r="H23" s="280"/>
      <c r="I23" s="130"/>
      <c r="K23" s="135"/>
      <c r="L23" s="135"/>
      <c r="M23" s="135"/>
      <c r="N23" s="135"/>
    </row>
    <row r="24" spans="1:14" s="157" customFormat="1" ht="57" thickBot="1">
      <c r="A24" s="153"/>
      <c r="B24" s="153"/>
      <c r="C24" s="154"/>
      <c r="D24" s="155"/>
      <c r="E24" s="160" t="s">
        <v>334</v>
      </c>
      <c r="F24" s="168" t="s">
        <v>335</v>
      </c>
      <c r="G24" s="279">
        <v>1852.46</v>
      </c>
      <c r="H24" s="280"/>
      <c r="I24" s="156"/>
      <c r="K24" s="158"/>
      <c r="L24" s="158"/>
      <c r="M24" s="158"/>
      <c r="N24" s="158"/>
    </row>
    <row r="25" spans="1:14" ht="12.75" customHeight="1">
      <c r="A25" s="134" t="s">
        <v>296</v>
      </c>
      <c r="B25" s="147"/>
      <c r="C25" s="137"/>
      <c r="D25" s="129"/>
      <c r="E25" s="150"/>
      <c r="F25" s="150"/>
      <c r="G25" s="150"/>
      <c r="H25" s="151"/>
      <c r="I25" s="130"/>
      <c r="K25" s="135"/>
      <c r="L25" s="135"/>
      <c r="M25" s="135"/>
      <c r="N25" s="135"/>
    </row>
    <row r="26" spans="1:15" ht="36" customHeight="1">
      <c r="A26" s="147"/>
      <c r="B26" s="147"/>
      <c r="C26" s="137"/>
      <c r="D26" s="129"/>
      <c r="E26" s="146" t="s">
        <v>298</v>
      </c>
      <c r="F26" s="266" t="s">
        <v>321</v>
      </c>
      <c r="G26" s="266"/>
      <c r="H26" s="266"/>
      <c r="I26" s="130"/>
      <c r="J26" s="145"/>
      <c r="K26" s="145"/>
      <c r="L26" s="145"/>
      <c r="M26" s="145"/>
      <c r="N26" s="145"/>
      <c r="O26" s="145"/>
    </row>
    <row r="27" spans="1:9" ht="11.25">
      <c r="A27" s="134"/>
      <c r="B27" s="147"/>
      <c r="C27" s="89"/>
      <c r="D27" s="131"/>
      <c r="E27" s="132"/>
      <c r="F27" s="132"/>
      <c r="G27" s="132"/>
      <c r="H27" s="132"/>
      <c r="I27" s="133"/>
    </row>
  </sheetData>
  <sheetProtection password="E4D4" sheet="1" objects="1" scenarios="1" formatColumns="0" formatRows="0"/>
  <mergeCells count="16">
    <mergeCell ref="G23:H23"/>
    <mergeCell ref="G24:H24"/>
    <mergeCell ref="G20:H20"/>
    <mergeCell ref="G21:H21"/>
    <mergeCell ref="G17:H17"/>
    <mergeCell ref="G18:H18"/>
    <mergeCell ref="E7:H7"/>
    <mergeCell ref="E8:H8"/>
    <mergeCell ref="E9:H9"/>
    <mergeCell ref="F26:H26"/>
    <mergeCell ref="E10:H10"/>
    <mergeCell ref="E14:E15"/>
    <mergeCell ref="F14:F15"/>
    <mergeCell ref="G12:H12"/>
    <mergeCell ref="G13:H13"/>
    <mergeCell ref="G16:H16"/>
  </mergeCells>
  <dataValidations count="8">
    <dataValidation type="decimal" allowBlank="1" showInputMessage="1" showErrorMessage="1" sqref="H25 F22:G22 F19:G19">
      <formula1>-100000000000000000000</formula1>
      <formula2>100000000000000000000</formula2>
    </dataValidation>
    <dataValidation type="decimal" allowBlank="1" showInputMessage="1" showErrorMessage="1" sqref="G23:H24 G20:G21 H21 G13:H13">
      <formula1>0</formula1>
      <formula2>10000000000000000</formula2>
    </dataValidation>
    <dataValidation type="list" allowBlank="1" showInputMessage="1" showErrorMessage="1" sqref="F21">
      <formula1>Год</formula1>
    </dataValidation>
    <dataValidation type="textLength" allowBlank="1" showInputMessage="1" showErrorMessage="1" sqref="G17:H18">
      <formula1>0</formula1>
      <formula2>900</formula2>
    </dataValidation>
    <dataValidation type="list" allowBlank="1" showInputMessage="1" showErrorMessage="1" sqref="G12:H12">
      <formula1>METHOD</formula1>
    </dataValidation>
    <dataValidation type="list" allowBlank="1" showInputMessage="1" showErrorMessage="1" sqref="F17:F18">
      <formula1>PARAM</formula1>
    </dataValidation>
    <dataValidation operator="greaterThanOrEqual" allowBlank="1" showErrorMessage="1" error="Вводимое значение должно быть датой." sqref="G14:G15"/>
    <dataValidation type="date" operator="greaterThanOrEqual" allowBlank="1" showErrorMessage="1" error="Вводимое значение должно быть датой." sqref="H14:H15">
      <formula1>1</formula1>
    </dataValidation>
  </dataValidations>
  <hyperlinks>
    <hyperlink ref="F19" location="'СТ-ТС.27'!A1" display="Добавить"/>
    <hyperlink ref="F22" location="'СТ-ТС.27'!A1" display="Добавить"/>
    <hyperlink ref="C17" location="'СТ-ТС.27'!A1" display="Удалить"/>
    <hyperlink ref="C21" location="'СТ-ТС.27'!A1" display="Удалить"/>
    <hyperlink ref="C18" location="'СТ-ТС.27'!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_18">
    <pageSetUpPr fitToPage="1"/>
  </sheetPr>
  <dimension ref="A1:P23"/>
  <sheetViews>
    <sheetView showGridLines="0" zoomScalePageLayoutView="0" workbookViewId="0" topLeftCell="C4">
      <selection activeCell="H15" sqref="H15"/>
    </sheetView>
  </sheetViews>
  <sheetFormatPr defaultColWidth="9.140625" defaultRowHeight="11.25"/>
  <cols>
    <col min="1" max="2" width="8.140625" style="149"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6" customFormat="1" ht="32.25" customHeight="1" hidden="1">
      <c r="A1" s="147">
        <f>ID</f>
        <v>26361096</v>
      </c>
      <c r="B1" s="147"/>
      <c r="C1" s="125"/>
      <c r="D1" s="125"/>
      <c r="E1" s="134"/>
      <c r="F1" s="134"/>
      <c r="G1" s="134"/>
      <c r="H1" s="134"/>
      <c r="I1" s="134"/>
    </row>
    <row r="2" spans="1:3" s="126" customFormat="1" ht="32.25" customHeight="1" hidden="1">
      <c r="A2" s="147"/>
      <c r="B2" s="147"/>
      <c r="C2" s="125"/>
    </row>
    <row r="3" spans="1:9" s="126" customFormat="1" ht="32.25" customHeight="1" hidden="1">
      <c r="A3" s="147"/>
      <c r="B3" s="147"/>
      <c r="C3" s="125"/>
      <c r="D3" s="125"/>
      <c r="E3" s="125"/>
      <c r="F3" s="125"/>
      <c r="G3" s="125"/>
      <c r="H3" s="125"/>
      <c r="I3" s="125"/>
    </row>
    <row r="4" spans="1:10" ht="11.25">
      <c r="A4" s="147"/>
      <c r="B4" s="147"/>
      <c r="C4" s="89"/>
      <c r="D4" s="127"/>
      <c r="E4" s="128"/>
      <c r="F4" s="128"/>
      <c r="G4" s="128"/>
      <c r="H4" s="128"/>
      <c r="I4" s="128"/>
      <c r="J4" s="136" t="str">
        <f>FORMID</f>
        <v>WARM.OPENINFO.PLAN.4.178</v>
      </c>
    </row>
    <row r="5" spans="1:10" ht="11.25">
      <c r="A5" s="147"/>
      <c r="B5" s="147"/>
      <c r="C5" s="89"/>
      <c r="D5" s="129"/>
      <c r="E5" s="38"/>
      <c r="F5" s="38"/>
      <c r="G5" s="38"/>
      <c r="H5" s="38"/>
      <c r="I5" s="38"/>
      <c r="J5" s="138"/>
    </row>
    <row r="6" spans="1:10" ht="12" thickBot="1">
      <c r="A6" s="147"/>
      <c r="B6" s="147"/>
      <c r="C6" s="89"/>
      <c r="D6" s="129"/>
      <c r="E6" s="38"/>
      <c r="F6" s="38"/>
      <c r="G6" s="38"/>
      <c r="H6" s="38"/>
      <c r="I6" s="38"/>
      <c r="J6" s="138"/>
    </row>
    <row r="7" spans="1:15" s="143" customFormat="1" ht="19.5" customHeight="1">
      <c r="A7" s="148"/>
      <c r="B7" s="148"/>
      <c r="C7" s="140"/>
      <c r="D7" s="141"/>
      <c r="E7" s="257" t="s">
        <v>314</v>
      </c>
      <c r="F7" s="258"/>
      <c r="G7" s="258"/>
      <c r="H7" s="258"/>
      <c r="I7" s="259"/>
      <c r="J7" s="142"/>
      <c r="L7" s="144"/>
      <c r="M7" s="144"/>
      <c r="N7" s="144"/>
      <c r="O7" s="144"/>
    </row>
    <row r="8" spans="1:15" s="143" customFormat="1" ht="12.75">
      <c r="A8" s="148"/>
      <c r="B8" s="148"/>
      <c r="C8" s="140"/>
      <c r="D8" s="141"/>
      <c r="E8" s="260" t="str">
        <f>COMPANY</f>
        <v>ЗАО "Завод Красная Заря. Системы цифровой связи"</v>
      </c>
      <c r="F8" s="261"/>
      <c r="G8" s="261"/>
      <c r="H8" s="261"/>
      <c r="I8" s="262"/>
      <c r="J8" s="142"/>
      <c r="L8" s="144"/>
      <c r="M8" s="144"/>
      <c r="N8" s="144"/>
      <c r="O8" s="144"/>
    </row>
    <row r="9" spans="1:15" ht="12" thickBot="1">
      <c r="A9" s="147"/>
      <c r="B9" s="147"/>
      <c r="C9" s="89"/>
      <c r="D9" s="129"/>
      <c r="E9" s="293" t="str">
        <f>"Предложение организации на "&amp;YEAR_PERIOD&amp;" год"</f>
        <v>Предложение организации на 2016 год</v>
      </c>
      <c r="F9" s="294"/>
      <c r="G9" s="294"/>
      <c r="H9" s="294"/>
      <c r="I9" s="295"/>
      <c r="J9" s="130"/>
      <c r="L9" s="135"/>
      <c r="M9" s="135"/>
      <c r="N9" s="135"/>
      <c r="O9" s="135"/>
    </row>
    <row r="10" spans="1:15" ht="11.25">
      <c r="A10" s="147"/>
      <c r="B10" s="147"/>
      <c r="C10" s="89"/>
      <c r="D10" s="129"/>
      <c r="E10" s="38"/>
      <c r="F10" s="38"/>
      <c r="G10" s="38"/>
      <c r="H10" s="38"/>
      <c r="I10" s="38"/>
      <c r="J10" s="130"/>
      <c r="L10" s="135"/>
      <c r="M10" s="135"/>
      <c r="N10" s="135"/>
      <c r="O10" s="135"/>
    </row>
    <row r="11" spans="1:15" ht="12" thickBot="1">
      <c r="A11" s="147"/>
      <c r="B11" s="147"/>
      <c r="C11" s="137"/>
      <c r="D11" s="129"/>
      <c r="E11" s="181"/>
      <c r="F11" s="182"/>
      <c r="G11" s="183"/>
      <c r="H11" s="184"/>
      <c r="I11" s="184"/>
      <c r="J11" s="130"/>
      <c r="L11" s="135"/>
      <c r="M11" s="135"/>
      <c r="N11" s="135"/>
      <c r="O11" s="135"/>
    </row>
    <row r="12" spans="1:15" ht="24.75" customHeight="1">
      <c r="A12" s="147"/>
      <c r="B12" s="147"/>
      <c r="C12" s="137"/>
      <c r="D12" s="129"/>
      <c r="E12" s="172" t="s">
        <v>299</v>
      </c>
      <c r="F12" s="287" t="s">
        <v>353</v>
      </c>
      <c r="G12" s="287"/>
      <c r="H12" s="287"/>
      <c r="I12" s="288"/>
      <c r="J12" s="130"/>
      <c r="L12" s="135"/>
      <c r="M12" s="135"/>
      <c r="N12" s="135"/>
      <c r="O12" s="135"/>
    </row>
    <row r="13" spans="1:15" ht="24.75" customHeight="1">
      <c r="A13" s="147"/>
      <c r="B13" s="147"/>
      <c r="C13" s="137"/>
      <c r="D13" s="129"/>
      <c r="E13" s="289"/>
      <c r="F13" s="173" t="s">
        <v>315</v>
      </c>
      <c r="G13" s="174" t="s">
        <v>316</v>
      </c>
      <c r="H13" s="291" t="s">
        <v>354</v>
      </c>
      <c r="I13" s="292"/>
      <c r="J13" s="130"/>
      <c r="L13" s="135"/>
      <c r="M13" s="135"/>
      <c r="N13" s="135"/>
      <c r="O13" s="135"/>
    </row>
    <row r="14" spans="1:15" ht="24.75" customHeight="1" thickBot="1">
      <c r="A14" s="147"/>
      <c r="B14" s="147"/>
      <c r="C14" s="137"/>
      <c r="D14" s="129"/>
      <c r="E14" s="290"/>
      <c r="F14" s="305" t="s">
        <v>500</v>
      </c>
      <c r="G14" s="175">
        <v>42130</v>
      </c>
      <c r="H14" s="306" t="s">
        <v>501</v>
      </c>
      <c r="I14" s="307"/>
      <c r="J14" s="130"/>
      <c r="L14" s="135"/>
      <c r="M14" s="135"/>
      <c r="N14" s="135"/>
      <c r="O14" s="135"/>
    </row>
    <row r="15" spans="1:15" ht="12" thickBot="1">
      <c r="A15" s="147"/>
      <c r="B15" s="147"/>
      <c r="C15" s="137"/>
      <c r="D15" s="129"/>
      <c r="E15" s="185"/>
      <c r="F15" s="186"/>
      <c r="G15" s="187"/>
      <c r="H15" s="188"/>
      <c r="I15" s="188"/>
      <c r="J15" s="130"/>
      <c r="L15" s="135"/>
      <c r="M15" s="135"/>
      <c r="N15" s="135"/>
      <c r="O15" s="135"/>
    </row>
    <row r="16" spans="1:15" ht="12" hidden="1" thickBot="1">
      <c r="A16" s="147"/>
      <c r="B16" s="147">
        <f>ROW(B20)-ROW()</f>
        <v>4</v>
      </c>
      <c r="C16" s="180" t="s">
        <v>362</v>
      </c>
      <c r="D16" s="129"/>
      <c r="E16" s="181"/>
      <c r="F16" s="182"/>
      <c r="G16" s="183"/>
      <c r="H16" s="184"/>
      <c r="I16" s="184"/>
      <c r="J16" s="130"/>
      <c r="L16" s="135"/>
      <c r="M16" s="135"/>
      <c r="N16" s="135"/>
      <c r="O16" s="135"/>
    </row>
    <row r="17" spans="1:15" ht="24.75" customHeight="1" hidden="1" thickBot="1">
      <c r="A17" s="147"/>
      <c r="B17" s="147"/>
      <c r="C17" s="137"/>
      <c r="D17" s="129"/>
      <c r="E17" s="172" t="str">
        <f>(ROW()-ROW($E$17))/4+2&amp;"."</f>
        <v>2.</v>
      </c>
      <c r="F17" s="296"/>
      <c r="G17" s="297"/>
      <c r="H17" s="297"/>
      <c r="I17" s="298"/>
      <c r="J17" s="130"/>
      <c r="L17" s="135"/>
      <c r="M17" s="135"/>
      <c r="N17" s="135"/>
      <c r="O17" s="135"/>
    </row>
    <row r="18" spans="1:15" ht="24.75" customHeight="1" hidden="1">
      <c r="A18" s="147"/>
      <c r="B18" s="147"/>
      <c r="C18" s="137"/>
      <c r="D18" s="129"/>
      <c r="E18" s="299"/>
      <c r="F18" s="173" t="s">
        <v>315</v>
      </c>
      <c r="G18" s="174" t="s">
        <v>316</v>
      </c>
      <c r="H18" s="300" t="s">
        <v>363</v>
      </c>
      <c r="I18" s="301"/>
      <c r="J18" s="130"/>
      <c r="L18" s="135"/>
      <c r="M18" s="135"/>
      <c r="N18" s="135"/>
      <c r="O18" s="135"/>
    </row>
    <row r="19" spans="1:15" ht="24.75" customHeight="1" hidden="1" thickBot="1">
      <c r="A19" s="147"/>
      <c r="B19" s="147"/>
      <c r="C19" s="137"/>
      <c r="D19" s="129"/>
      <c r="E19" s="290"/>
      <c r="F19" s="189"/>
      <c r="G19" s="175"/>
      <c r="H19" s="302"/>
      <c r="I19" s="303"/>
      <c r="J19" s="130"/>
      <c r="L19" s="135"/>
      <c r="M19" s="135"/>
      <c r="N19" s="135"/>
      <c r="O19" s="135"/>
    </row>
    <row r="20" spans="1:14" ht="12.75" customHeight="1" thickBot="1">
      <c r="A20" s="147">
        <f>ROW()-ROW(A16)</f>
        <v>4</v>
      </c>
      <c r="B20" s="147">
        <v>0</v>
      </c>
      <c r="C20" s="137"/>
      <c r="D20" s="152"/>
      <c r="E20" s="190"/>
      <c r="F20" s="191" t="s">
        <v>355</v>
      </c>
      <c r="G20" s="192"/>
      <c r="H20" s="192"/>
      <c r="I20" s="193"/>
      <c r="J20" s="130"/>
      <c r="K20" s="135"/>
      <c r="L20" s="135"/>
      <c r="M20" s="135"/>
      <c r="N20" s="135"/>
    </row>
    <row r="21" spans="1:15" ht="12.75" customHeight="1">
      <c r="A21" s="134" t="s">
        <v>296</v>
      </c>
      <c r="B21" s="147"/>
      <c r="C21" s="137"/>
      <c r="D21" s="129"/>
      <c r="E21" s="150"/>
      <c r="F21" s="150"/>
      <c r="G21" s="150"/>
      <c r="H21" s="150"/>
      <c r="I21" s="150"/>
      <c r="J21" s="130"/>
      <c r="L21" s="135"/>
      <c r="M21" s="135"/>
      <c r="N21" s="135"/>
      <c r="O21" s="135"/>
    </row>
    <row r="22" spans="1:16" ht="36" customHeight="1">
      <c r="A22" s="147"/>
      <c r="B22" s="147"/>
      <c r="C22" s="137"/>
      <c r="D22" s="129"/>
      <c r="E22" s="146" t="s">
        <v>298</v>
      </c>
      <c r="F22" s="266" t="s">
        <v>372</v>
      </c>
      <c r="G22" s="266"/>
      <c r="H22" s="266"/>
      <c r="I22" s="266"/>
      <c r="J22" s="130"/>
      <c r="K22" s="145"/>
      <c r="L22" s="145"/>
      <c r="M22" s="145"/>
      <c r="N22" s="145"/>
      <c r="O22" s="145"/>
      <c r="P22" s="145"/>
    </row>
    <row r="23" spans="1:10" ht="11.25">
      <c r="A23" s="134"/>
      <c r="B23" s="147"/>
      <c r="C23" s="89"/>
      <c r="D23" s="131"/>
      <c r="E23" s="132"/>
      <c r="F23" s="132"/>
      <c r="G23" s="132"/>
      <c r="H23" s="132"/>
      <c r="I23" s="132"/>
      <c r="J23" s="133"/>
    </row>
  </sheetData>
  <sheetProtection password="E4D4" sheet="1" objects="1" scenarios="1" formatColumns="0" formatRows="0"/>
  <mergeCells count="12">
    <mergeCell ref="F22:I22"/>
    <mergeCell ref="E9:I9"/>
    <mergeCell ref="F17:I17"/>
    <mergeCell ref="E18:E19"/>
    <mergeCell ref="H18:I18"/>
    <mergeCell ref="H19:I19"/>
    <mergeCell ref="E7:I7"/>
    <mergeCell ref="E8:I8"/>
    <mergeCell ref="F12:I12"/>
    <mergeCell ref="E13:E14"/>
    <mergeCell ref="H13:I13"/>
    <mergeCell ref="H14:I14"/>
  </mergeCells>
  <dataValidations count="2">
    <dataValidation type="date" allowBlank="1" showInputMessage="1" showErrorMessage="1" sqref="G19 G11 G14:G16">
      <formula1>36526</formula1>
      <formula2>44196</formula2>
    </dataValidation>
    <dataValidation type="textLength" allowBlank="1" showInputMessage="1" showErrorMessage="1" sqref="H19 F19 H14:H16 H11">
      <formula1>0</formula1>
      <formula2>900</formula2>
    </dataValidation>
  </dataValidations>
  <hyperlinks>
    <hyperlink ref="F20" location="'Ссылки на публикации'!A1" display="Добавить источник публикации"/>
    <hyperlink ref="C16"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Сергеевская Ирина Викторовна</cp:lastModifiedBy>
  <cp:lastPrinted>2015-04-23T10:26:41Z</cp:lastPrinted>
  <dcterms:created xsi:type="dcterms:W3CDTF">2012-05-02T09:06:49Z</dcterms:created>
  <dcterms:modified xsi:type="dcterms:W3CDTF">2015-05-06T11:53:40Z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WARM.OPENINFO.PLAN.4.178</vt:lpwstr>
  </property>
  <property fmtid="{D5CDD505-2E9C-101B-9397-08002B2CF9AE}" pid="3" name="VERSION">
    <vt:lpwstr>Версия 1.0</vt:lpwstr>
  </property>
  <property fmtid="{D5CDD505-2E9C-101B-9397-08002B2CF9AE}" pid="4" name="FORMNAME">
    <vt:lpwstr>Информация о предложении регулируемой организациии об установлении цен (тарифов) в сфере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ЗАО "Завод Красная Заря. Системы цифровой связи"</vt:lpwstr>
  </property>
  <property fmtid="{D5CDD505-2E9C-101B-9397-08002B2CF9AE}" pid="8" name="PERIOD">
    <vt:lpwstr>2016</vt:lpwstr>
  </property>
  <property fmtid="{D5CDD505-2E9C-101B-9397-08002B2CF9AE}" pid="9" name="PERIOD2">
    <vt:lpwstr>Год</vt:lpwstr>
  </property>
  <property fmtid="{D5CDD505-2E9C-101B-9397-08002B2CF9AE}" pid="10" name="PF">
    <vt:lpwstr>Предложение организации</vt:lpwstr>
  </property>
  <property fmtid="{D5CDD505-2E9C-101B-9397-08002B2CF9AE}" pid="11" name="GROUP" linkTarget="PROP_GROUP">
    <vt:r8>6.114509E-317</vt:r8>
  </property>
  <property fmtid="{D5CDD505-2E9C-101B-9397-08002B2CF9AE}" pid="12" name="CurrentVersion">
    <vt:lpwstr>1.0</vt:lpwstr>
  </property>
</Properties>
</file>